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TI/"/>
    </mc:Choice>
  </mc:AlternateContent>
  <xr:revisionPtr revIDLastSave="68" documentId="8_{B192382D-D8E3-4FE7-8448-0DB092361F69}" xr6:coauthVersionLast="47" xr6:coauthVersionMax="47" xr10:uidLastSave="{1037D801-E34B-44CE-93D6-E6644A6D4C6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M42" i="1"/>
  <c r="M41" i="1"/>
  <c r="K42" i="1"/>
  <c r="K41" i="1"/>
  <c r="O40" i="1"/>
  <c r="O39" i="1"/>
  <c r="I42" i="1"/>
  <c r="I41" i="1"/>
  <c r="G42" i="1"/>
  <c r="G41" i="1"/>
  <c r="E42" i="1"/>
  <c r="E41" i="1"/>
  <c r="C42" i="1"/>
  <c r="C41" i="1"/>
  <c r="G40" i="1"/>
  <c r="E40" i="1"/>
  <c r="E39" i="1"/>
  <c r="F32" i="1"/>
  <c r="D28" i="1"/>
  <c r="D26" i="1" s="1"/>
  <c r="D24" i="1"/>
  <c r="F29" i="1"/>
  <c r="C26" i="1"/>
  <c r="F22" i="1"/>
  <c r="F21" i="1"/>
  <c r="F20" i="1"/>
  <c r="F16" i="1"/>
  <c r="F15" i="1"/>
  <c r="D17" i="1"/>
  <c r="C17" i="1"/>
  <c r="C14" i="1"/>
  <c r="O45" i="1" l="1"/>
  <c r="O44" i="1"/>
  <c r="O43" i="1"/>
  <c r="I39" i="1"/>
  <c r="J43" i="1" s="1"/>
  <c r="F43" i="1"/>
  <c r="E32" i="1"/>
  <c r="E30" i="1" s="1"/>
  <c r="D32" i="1"/>
  <c r="D30" i="1" s="1"/>
  <c r="F30" i="1" s="1"/>
  <c r="C32" i="1"/>
  <c r="C30" i="1" s="1"/>
  <c r="E28" i="1"/>
  <c r="E26" i="1" s="1"/>
  <c r="F26" i="1" s="1"/>
  <c r="C28" i="1"/>
  <c r="F27" i="1"/>
  <c r="F25" i="1"/>
  <c r="E24" i="1"/>
  <c r="D23" i="1"/>
  <c r="F23" i="1" s="1"/>
  <c r="C24" i="1"/>
  <c r="E23" i="1"/>
  <c r="C23" i="1"/>
  <c r="E19" i="1"/>
  <c r="E17" i="1" s="1"/>
  <c r="C19" i="1"/>
  <c r="F18" i="1"/>
  <c r="E15" i="1"/>
  <c r="D15" i="1"/>
  <c r="C15" i="1"/>
  <c r="E14" i="1" l="1"/>
  <c r="D14" i="1"/>
  <c r="D31" i="1" s="1"/>
  <c r="F19" i="1"/>
  <c r="F17" i="1" s="1"/>
  <c r="F14" i="1" s="1"/>
  <c r="F40" i="1"/>
  <c r="E31" i="1"/>
  <c r="M39" i="1"/>
  <c r="N43" i="1" s="1"/>
  <c r="F24" i="1"/>
  <c r="P40" i="1"/>
  <c r="P43" i="1"/>
  <c r="G39" i="1"/>
  <c r="H43" i="1" s="1"/>
  <c r="J40" i="1"/>
  <c r="F28" i="1"/>
  <c r="K39" i="1"/>
  <c r="L43" i="1" s="1"/>
  <c r="C31" i="1" l="1"/>
  <c r="C33" i="1" s="1"/>
  <c r="L40" i="1"/>
  <c r="N40" i="1"/>
  <c r="H40" i="1"/>
  <c r="F31" i="1" l="1"/>
  <c r="O42" i="1"/>
  <c r="P42" i="1" s="1"/>
  <c r="O41" i="1"/>
  <c r="P41" i="1" s="1"/>
  <c r="C40" i="1"/>
  <c r="C39" i="1" l="1"/>
  <c r="D43" i="1" s="1"/>
  <c r="D41" i="1"/>
  <c r="D42" i="1"/>
  <c r="D40" i="1" l="1"/>
</calcChain>
</file>

<file path=xl/sharedStrings.xml><?xml version="1.0" encoding="utf-8"?>
<sst xmlns="http://schemas.openxmlformats.org/spreadsheetml/2006/main" count="85" uniqueCount="63">
  <si>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</si>
  <si>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</si>
  <si>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</si>
  <si>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</si>
  <si>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</si>
  <si>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</si>
  <si>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</si>
  <si>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</si>
  <si>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TAT juhtimiskulud (väljund)</t>
  </si>
  <si>
    <t>1.1.1</t>
  </si>
  <si>
    <t>Otsene personalikulu</t>
  </si>
  <si>
    <t>1.2</t>
  </si>
  <si>
    <t>Tegevus 2.1.  Tööandjaid ja töötajaid toetavad tegevused töökeskkonna edendamiseks (väljund)</t>
  </si>
  <si>
    <t>1.2.1</t>
  </si>
  <si>
    <t>1.2.2</t>
  </si>
  <si>
    <t>Sisutegevuse muud kulud (tegevused)</t>
  </si>
  <si>
    <t>1.2.2.1</t>
  </si>
  <si>
    <t>Teavitus- ja kaasamistegevused</t>
  </si>
  <si>
    <t>1.2.2.2</t>
  </si>
  <si>
    <t>Nõustamistegevus</t>
  </si>
  <si>
    <t>1.2.2.3</t>
  </si>
  <si>
    <t>Koolitustegevus</t>
  </si>
  <si>
    <t>1.3</t>
  </si>
  <si>
    <t>Tegevus 2.2. Tööinspektsiooni võimekuse tõstmine teenistujate arendamisel ja institutsionaalse suutlikkuse parendamise kaudu (väljund)</t>
  </si>
  <si>
    <t>1.3.1</t>
  </si>
  <si>
    <t>1.3.1.1</t>
  </si>
  <si>
    <t>Tööinspektsiooni võimekuse tõstmine teenistujate arendamisel ja institutsionaalse suutlikkuse parendamise kaudu</t>
  </si>
  <si>
    <t>1.4</t>
  </si>
  <si>
    <t>Tegevus 2.3. Infotehnoloogiliste lahenduste väljatöötamine ja arendamine</t>
  </si>
  <si>
    <t>1.4.1</t>
  </si>
  <si>
    <t>1.4.2</t>
  </si>
  <si>
    <t>1.4.2.1</t>
  </si>
  <si>
    <t>2</t>
  </si>
  <si>
    <t>Kaudsed kulud</t>
  </si>
  <si>
    <t>2.1</t>
  </si>
  <si>
    <t>3</t>
  </si>
  <si>
    <t>Kokku (rida 1 + rida 2)</t>
  </si>
  <si>
    <t>4</t>
  </si>
  <si>
    <t>Otsesed personalikulud kokku</t>
  </si>
  <si>
    <t>5</t>
  </si>
  <si>
    <t>Jaotamata eelarve (2023–2027)</t>
  </si>
  <si>
    <t>6</t>
  </si>
  <si>
    <t>Eelarve kokku (2022–2027)</t>
  </si>
  <si>
    <t>TAT finantsplaan</t>
  </si>
  <si>
    <t>Finantsallikate jaotus</t>
  </si>
  <si>
    <t>Summa</t>
  </si>
  <si>
    <t>Osakaal (%)</t>
  </si>
  <si>
    <t>Programmi eelarve kokku aastate kaupa (rida 2 + rida 3)</t>
  </si>
  <si>
    <t>Toetus kokku (rida 2.1 + rida 2.2)</t>
  </si>
  <si>
    <t>sh ESF-i osalus (kuni 70%)</t>
  </si>
  <si>
    <t>2.2</t>
  </si>
  <si>
    <t>sh riiklik kaasfinantseering</t>
  </si>
  <si>
    <t>Omafinantseering kokku (rida 3.1 + rida 3.2)</t>
  </si>
  <si>
    <t>3.1</t>
  </si>
  <si>
    <t>sh programmi elluviija osalus</t>
  </si>
  <si>
    <t>3.2</t>
  </si>
  <si>
    <t>sh programmi partneri osalus</t>
  </si>
  <si>
    <t>Lisa 2</t>
  </si>
  <si>
    <t>TAT eelarve kulukohtade kaupa</t>
  </si>
  <si>
    <t>TAT abikõlblikkuse periood: 01.01.2022–31.12.2027</t>
  </si>
  <si>
    <t>TAT nimi: Töötervishoidu ja -ohutust väärtustava töökeskkonna arendamine</t>
  </si>
  <si>
    <t>TAT elluviija: Tööinspektsioon</t>
  </si>
  <si>
    <t>Tervise- ja tööministri 06.07.2022 käskkirjaga nr 97 „Töötervishoidu ja -ohutust väärtustava töökeskkonna arendamine“ kinnitatud toetuse andmise tingimuste 2024. aasta muudetud eelarve kinnitamine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</si>
</sst>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9" fontId="3" fillId="2" borderId="1" xfId="0" applyNumberFormat="1" applyFont="1" applyFill="1" applyBorder="1" applyAlignment="1">
      <alignment horizontal="left" vertical="top"/>
    </xf>
    <xf numFmtId="3" fontId="3" fillId="0" borderId="0" xfId="0" applyNumberFormat="1" applyFont="1"/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3" fontId="3" fillId="0" borderId="0" xfId="0" applyNumberFormat="1" applyFont="1" applyAlignment="1">
      <alignment wrapText="1"/>
    </xf>
    <xf numFmtId="0" fontId="7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 indent="1" shrinkToFi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 indent="1"/>
    </xf>
    <xf numFmtId="3" fontId="3" fillId="0" borderId="1" xfId="0" applyNumberFormat="1" applyFont="1" applyBorder="1" applyAlignment="1">
      <alignment horizontal="right"/>
    </xf>
    <xf numFmtId="10" fontId="3" fillId="4" borderId="3" xfId="0" applyNumberFormat="1" applyFont="1" applyFill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  <xf numFmtId="0" fontId="8" fillId="0" borderId="0" xfId="0" applyFont="1"/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10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0" fontId="4" fillId="0" borderId="2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3" fontId="3" fillId="0" borderId="0" xfId="2" applyNumberFormat="1" applyFont="1" applyAlignment="1">
      <alignment horizontal="right" wrapText="1"/>
    </xf>
    <xf numFmtId="10" fontId="3" fillId="4" borderId="3" xfId="0" applyNumberFormat="1" applyFont="1" applyFill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</cellXfs>
  <cellStyles count="3">
    <cellStyle name="Koma" xfId="1" builtinId="3"/>
    <cellStyle name="Normaallaad" xfId="0" builtinId="0"/>
    <cellStyle name="Normaallaad 2" xfId="2" xr:uid="{3E584BC5-E148-4D89-8256-14BD36F6D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5"/>
  <sheetViews>
    <sheetView tabSelected="1" workbookViewId="0">
      <selection activeCell="E5" sqref="E5"/>
    </sheetView>
  </sheetViews>
  <sheetFormatPr defaultRowHeight="15.75" x14ac:dyDescent="0.25"/>
  <cols>
    <col min="1" max="1" width="7.5703125" style="1" customWidth="1"/>
    <col min="2" max="2" width="40.7109375" style="2" customWidth="1"/>
    <col min="3" max="16" width="14" style="3" customWidth="1"/>
    <col min="17" max="17" width="8.7109375" style="3" customWidth="1"/>
    <col min="18" max="18" width="9.5703125" style="3" customWidth="1"/>
    <col min="19" max="19" width="11.7109375" style="1" customWidth="1"/>
    <col min="20" max="20" width="12.140625" style="1" customWidth="1"/>
    <col min="21" max="21" width="12" style="1" customWidth="1"/>
    <col min="22" max="22" width="15.5703125" style="1" customWidth="1"/>
    <col min="23" max="258" width="9.140625" style="1"/>
    <col min="259" max="259" width="12.7109375" style="1" customWidth="1"/>
    <col min="260" max="260" width="41.7109375" style="1" customWidth="1"/>
    <col min="261" max="261" width="11.7109375" style="1" bestFit="1" customWidth="1"/>
    <col min="262" max="262" width="11.42578125" style="1" customWidth="1"/>
    <col min="263" max="263" width="11.7109375" style="1" bestFit="1" customWidth="1"/>
    <col min="264" max="264" width="9.7109375" style="1" customWidth="1"/>
    <col min="265" max="265" width="10" style="1" bestFit="1" customWidth="1"/>
    <col min="266" max="266" width="9.7109375" style="1" customWidth="1"/>
    <col min="267" max="267" width="10" style="1" bestFit="1" customWidth="1"/>
    <col min="268" max="268" width="9.7109375" style="1" customWidth="1"/>
    <col min="269" max="269" width="10" style="1" bestFit="1" customWidth="1"/>
    <col min="270" max="270" width="9.7109375" style="1" customWidth="1"/>
    <col min="271" max="271" width="10" style="1" bestFit="1" customWidth="1"/>
    <col min="272" max="272" width="9.5703125" style="1" customWidth="1"/>
    <col min="273" max="273" width="11.7109375" style="1" bestFit="1" customWidth="1"/>
    <col min="274" max="274" width="9.5703125" style="1" customWidth="1"/>
    <col min="275" max="275" width="11.7109375" style="1" customWidth="1"/>
    <col min="276" max="276" width="12.140625" style="1" customWidth="1"/>
    <col min="277" max="277" width="12" style="1" customWidth="1"/>
    <col min="278" max="278" width="15.5703125" style="1" customWidth="1"/>
    <col min="279" max="514" width="9.140625" style="1"/>
    <col min="515" max="515" width="12.7109375" style="1" customWidth="1"/>
    <col min="516" max="516" width="41.7109375" style="1" customWidth="1"/>
    <col min="517" max="517" width="11.7109375" style="1" bestFit="1" customWidth="1"/>
    <col min="518" max="518" width="11.42578125" style="1" customWidth="1"/>
    <col min="519" max="519" width="11.7109375" style="1" bestFit="1" customWidth="1"/>
    <col min="520" max="520" width="9.7109375" style="1" customWidth="1"/>
    <col min="521" max="521" width="10" style="1" bestFit="1" customWidth="1"/>
    <col min="522" max="522" width="9.7109375" style="1" customWidth="1"/>
    <col min="523" max="523" width="10" style="1" bestFit="1" customWidth="1"/>
    <col min="524" max="524" width="9.7109375" style="1" customWidth="1"/>
    <col min="525" max="525" width="10" style="1" bestFit="1" customWidth="1"/>
    <col min="526" max="526" width="9.7109375" style="1" customWidth="1"/>
    <col min="527" max="527" width="10" style="1" bestFit="1" customWidth="1"/>
    <col min="528" max="528" width="9.5703125" style="1" customWidth="1"/>
    <col min="529" max="529" width="11.7109375" style="1" bestFit="1" customWidth="1"/>
    <col min="530" max="530" width="9.5703125" style="1" customWidth="1"/>
    <col min="531" max="531" width="11.7109375" style="1" customWidth="1"/>
    <col min="532" max="532" width="12.140625" style="1" customWidth="1"/>
    <col min="533" max="533" width="12" style="1" customWidth="1"/>
    <col min="534" max="534" width="15.5703125" style="1" customWidth="1"/>
    <col min="535" max="770" width="9.140625" style="1"/>
    <col min="771" max="771" width="12.7109375" style="1" customWidth="1"/>
    <col min="772" max="772" width="41.7109375" style="1" customWidth="1"/>
    <col min="773" max="773" width="11.7109375" style="1" bestFit="1" customWidth="1"/>
    <col min="774" max="774" width="11.42578125" style="1" customWidth="1"/>
    <col min="775" max="775" width="11.7109375" style="1" bestFit="1" customWidth="1"/>
    <col min="776" max="776" width="9.7109375" style="1" customWidth="1"/>
    <col min="777" max="777" width="10" style="1" bestFit="1" customWidth="1"/>
    <col min="778" max="778" width="9.7109375" style="1" customWidth="1"/>
    <col min="779" max="779" width="10" style="1" bestFit="1" customWidth="1"/>
    <col min="780" max="780" width="9.7109375" style="1" customWidth="1"/>
    <col min="781" max="781" width="10" style="1" bestFit="1" customWidth="1"/>
    <col min="782" max="782" width="9.7109375" style="1" customWidth="1"/>
    <col min="783" max="783" width="10" style="1" bestFit="1" customWidth="1"/>
    <col min="784" max="784" width="9.5703125" style="1" customWidth="1"/>
    <col min="785" max="785" width="11.7109375" style="1" bestFit="1" customWidth="1"/>
    <col min="786" max="786" width="9.5703125" style="1" customWidth="1"/>
    <col min="787" max="787" width="11.7109375" style="1" customWidth="1"/>
    <col min="788" max="788" width="12.140625" style="1" customWidth="1"/>
    <col min="789" max="789" width="12" style="1" customWidth="1"/>
    <col min="790" max="790" width="15.5703125" style="1" customWidth="1"/>
    <col min="791" max="1026" width="9.140625" style="1"/>
    <col min="1027" max="1027" width="12.7109375" style="1" customWidth="1"/>
    <col min="1028" max="1028" width="41.7109375" style="1" customWidth="1"/>
    <col min="1029" max="1029" width="11.7109375" style="1" bestFit="1" customWidth="1"/>
    <col min="1030" max="1030" width="11.42578125" style="1" customWidth="1"/>
    <col min="1031" max="1031" width="11.7109375" style="1" bestFit="1" customWidth="1"/>
    <col min="1032" max="1032" width="9.7109375" style="1" customWidth="1"/>
    <col min="1033" max="1033" width="10" style="1" bestFit="1" customWidth="1"/>
    <col min="1034" max="1034" width="9.7109375" style="1" customWidth="1"/>
    <col min="1035" max="1035" width="10" style="1" bestFit="1" customWidth="1"/>
    <col min="1036" max="1036" width="9.7109375" style="1" customWidth="1"/>
    <col min="1037" max="1037" width="10" style="1" bestFit="1" customWidth="1"/>
    <col min="1038" max="1038" width="9.7109375" style="1" customWidth="1"/>
    <col min="1039" max="1039" width="10" style="1" bestFit="1" customWidth="1"/>
    <col min="1040" max="1040" width="9.5703125" style="1" customWidth="1"/>
    <col min="1041" max="1041" width="11.7109375" style="1" bestFit="1" customWidth="1"/>
    <col min="1042" max="1042" width="9.5703125" style="1" customWidth="1"/>
    <col min="1043" max="1043" width="11.7109375" style="1" customWidth="1"/>
    <col min="1044" max="1044" width="12.140625" style="1" customWidth="1"/>
    <col min="1045" max="1045" width="12" style="1" customWidth="1"/>
    <col min="1046" max="1046" width="15.5703125" style="1" customWidth="1"/>
    <col min="1047" max="1282" width="9.140625" style="1"/>
    <col min="1283" max="1283" width="12.7109375" style="1" customWidth="1"/>
    <col min="1284" max="1284" width="41.7109375" style="1" customWidth="1"/>
    <col min="1285" max="1285" width="11.7109375" style="1" bestFit="1" customWidth="1"/>
    <col min="1286" max="1286" width="11.42578125" style="1" customWidth="1"/>
    <col min="1287" max="1287" width="11.7109375" style="1" bestFit="1" customWidth="1"/>
    <col min="1288" max="1288" width="9.7109375" style="1" customWidth="1"/>
    <col min="1289" max="1289" width="10" style="1" bestFit="1" customWidth="1"/>
    <col min="1290" max="1290" width="9.7109375" style="1" customWidth="1"/>
    <col min="1291" max="1291" width="10" style="1" bestFit="1" customWidth="1"/>
    <col min="1292" max="1292" width="9.7109375" style="1" customWidth="1"/>
    <col min="1293" max="1293" width="10" style="1" bestFit="1" customWidth="1"/>
    <col min="1294" max="1294" width="9.7109375" style="1" customWidth="1"/>
    <col min="1295" max="1295" width="10" style="1" bestFit="1" customWidth="1"/>
    <col min="1296" max="1296" width="9.5703125" style="1" customWidth="1"/>
    <col min="1297" max="1297" width="11.7109375" style="1" bestFit="1" customWidth="1"/>
    <col min="1298" max="1298" width="9.5703125" style="1" customWidth="1"/>
    <col min="1299" max="1299" width="11.7109375" style="1" customWidth="1"/>
    <col min="1300" max="1300" width="12.140625" style="1" customWidth="1"/>
    <col min="1301" max="1301" width="12" style="1" customWidth="1"/>
    <col min="1302" max="1302" width="15.5703125" style="1" customWidth="1"/>
    <col min="1303" max="1538" width="9.140625" style="1"/>
    <col min="1539" max="1539" width="12.7109375" style="1" customWidth="1"/>
    <col min="1540" max="1540" width="41.7109375" style="1" customWidth="1"/>
    <col min="1541" max="1541" width="11.7109375" style="1" bestFit="1" customWidth="1"/>
    <col min="1542" max="1542" width="11.42578125" style="1" customWidth="1"/>
    <col min="1543" max="1543" width="11.7109375" style="1" bestFit="1" customWidth="1"/>
    <col min="1544" max="1544" width="9.7109375" style="1" customWidth="1"/>
    <col min="1545" max="1545" width="10" style="1" bestFit="1" customWidth="1"/>
    <col min="1546" max="1546" width="9.7109375" style="1" customWidth="1"/>
    <col min="1547" max="1547" width="10" style="1" bestFit="1" customWidth="1"/>
    <col min="1548" max="1548" width="9.7109375" style="1" customWidth="1"/>
    <col min="1549" max="1549" width="10" style="1" bestFit="1" customWidth="1"/>
    <col min="1550" max="1550" width="9.7109375" style="1" customWidth="1"/>
    <col min="1551" max="1551" width="10" style="1" bestFit="1" customWidth="1"/>
    <col min="1552" max="1552" width="9.5703125" style="1" customWidth="1"/>
    <col min="1553" max="1553" width="11.7109375" style="1" bestFit="1" customWidth="1"/>
    <col min="1554" max="1554" width="9.5703125" style="1" customWidth="1"/>
    <col min="1555" max="1555" width="11.7109375" style="1" customWidth="1"/>
    <col min="1556" max="1556" width="12.140625" style="1" customWidth="1"/>
    <col min="1557" max="1557" width="12" style="1" customWidth="1"/>
    <col min="1558" max="1558" width="15.5703125" style="1" customWidth="1"/>
    <col min="1559" max="1794" width="9.140625" style="1"/>
    <col min="1795" max="1795" width="12.7109375" style="1" customWidth="1"/>
    <col min="1796" max="1796" width="41.7109375" style="1" customWidth="1"/>
    <col min="1797" max="1797" width="11.7109375" style="1" bestFit="1" customWidth="1"/>
    <col min="1798" max="1798" width="11.42578125" style="1" customWidth="1"/>
    <col min="1799" max="1799" width="11.7109375" style="1" bestFit="1" customWidth="1"/>
    <col min="1800" max="1800" width="9.7109375" style="1" customWidth="1"/>
    <col min="1801" max="1801" width="10" style="1" bestFit="1" customWidth="1"/>
    <col min="1802" max="1802" width="9.7109375" style="1" customWidth="1"/>
    <col min="1803" max="1803" width="10" style="1" bestFit="1" customWidth="1"/>
    <col min="1804" max="1804" width="9.7109375" style="1" customWidth="1"/>
    <col min="1805" max="1805" width="10" style="1" bestFit="1" customWidth="1"/>
    <col min="1806" max="1806" width="9.7109375" style="1" customWidth="1"/>
    <col min="1807" max="1807" width="10" style="1" bestFit="1" customWidth="1"/>
    <col min="1808" max="1808" width="9.5703125" style="1" customWidth="1"/>
    <col min="1809" max="1809" width="11.7109375" style="1" bestFit="1" customWidth="1"/>
    <col min="1810" max="1810" width="9.5703125" style="1" customWidth="1"/>
    <col min="1811" max="1811" width="11.7109375" style="1" customWidth="1"/>
    <col min="1812" max="1812" width="12.140625" style="1" customWidth="1"/>
    <col min="1813" max="1813" width="12" style="1" customWidth="1"/>
    <col min="1814" max="1814" width="15.5703125" style="1" customWidth="1"/>
    <col min="1815" max="2050" width="9.140625" style="1"/>
    <col min="2051" max="2051" width="12.7109375" style="1" customWidth="1"/>
    <col min="2052" max="2052" width="41.7109375" style="1" customWidth="1"/>
    <col min="2053" max="2053" width="11.7109375" style="1" bestFit="1" customWidth="1"/>
    <col min="2054" max="2054" width="11.42578125" style="1" customWidth="1"/>
    <col min="2055" max="2055" width="11.7109375" style="1" bestFit="1" customWidth="1"/>
    <col min="2056" max="2056" width="9.7109375" style="1" customWidth="1"/>
    <col min="2057" max="2057" width="10" style="1" bestFit="1" customWidth="1"/>
    <col min="2058" max="2058" width="9.7109375" style="1" customWidth="1"/>
    <col min="2059" max="2059" width="10" style="1" bestFit="1" customWidth="1"/>
    <col min="2060" max="2060" width="9.7109375" style="1" customWidth="1"/>
    <col min="2061" max="2061" width="10" style="1" bestFit="1" customWidth="1"/>
    <col min="2062" max="2062" width="9.7109375" style="1" customWidth="1"/>
    <col min="2063" max="2063" width="10" style="1" bestFit="1" customWidth="1"/>
    <col min="2064" max="2064" width="9.5703125" style="1" customWidth="1"/>
    <col min="2065" max="2065" width="11.7109375" style="1" bestFit="1" customWidth="1"/>
    <col min="2066" max="2066" width="9.5703125" style="1" customWidth="1"/>
    <col min="2067" max="2067" width="11.7109375" style="1" customWidth="1"/>
    <col min="2068" max="2068" width="12.140625" style="1" customWidth="1"/>
    <col min="2069" max="2069" width="12" style="1" customWidth="1"/>
    <col min="2070" max="2070" width="15.5703125" style="1" customWidth="1"/>
    <col min="2071" max="2306" width="9.140625" style="1"/>
    <col min="2307" max="2307" width="12.7109375" style="1" customWidth="1"/>
    <col min="2308" max="2308" width="41.7109375" style="1" customWidth="1"/>
    <col min="2309" max="2309" width="11.7109375" style="1" bestFit="1" customWidth="1"/>
    <col min="2310" max="2310" width="11.42578125" style="1" customWidth="1"/>
    <col min="2311" max="2311" width="11.7109375" style="1" bestFit="1" customWidth="1"/>
    <col min="2312" max="2312" width="9.7109375" style="1" customWidth="1"/>
    <col min="2313" max="2313" width="10" style="1" bestFit="1" customWidth="1"/>
    <col min="2314" max="2314" width="9.7109375" style="1" customWidth="1"/>
    <col min="2315" max="2315" width="10" style="1" bestFit="1" customWidth="1"/>
    <col min="2316" max="2316" width="9.7109375" style="1" customWidth="1"/>
    <col min="2317" max="2317" width="10" style="1" bestFit="1" customWidth="1"/>
    <col min="2318" max="2318" width="9.7109375" style="1" customWidth="1"/>
    <col min="2319" max="2319" width="10" style="1" bestFit="1" customWidth="1"/>
    <col min="2320" max="2320" width="9.5703125" style="1" customWidth="1"/>
    <col min="2321" max="2321" width="11.7109375" style="1" bestFit="1" customWidth="1"/>
    <col min="2322" max="2322" width="9.5703125" style="1" customWidth="1"/>
    <col min="2323" max="2323" width="11.7109375" style="1" customWidth="1"/>
    <col min="2324" max="2324" width="12.140625" style="1" customWidth="1"/>
    <col min="2325" max="2325" width="12" style="1" customWidth="1"/>
    <col min="2326" max="2326" width="15.5703125" style="1" customWidth="1"/>
    <col min="2327" max="2562" width="9.140625" style="1"/>
    <col min="2563" max="2563" width="12.7109375" style="1" customWidth="1"/>
    <col min="2564" max="2564" width="41.7109375" style="1" customWidth="1"/>
    <col min="2565" max="2565" width="11.7109375" style="1" bestFit="1" customWidth="1"/>
    <col min="2566" max="2566" width="11.42578125" style="1" customWidth="1"/>
    <col min="2567" max="2567" width="11.7109375" style="1" bestFit="1" customWidth="1"/>
    <col min="2568" max="2568" width="9.7109375" style="1" customWidth="1"/>
    <col min="2569" max="2569" width="10" style="1" bestFit="1" customWidth="1"/>
    <col min="2570" max="2570" width="9.7109375" style="1" customWidth="1"/>
    <col min="2571" max="2571" width="10" style="1" bestFit="1" customWidth="1"/>
    <col min="2572" max="2572" width="9.7109375" style="1" customWidth="1"/>
    <col min="2573" max="2573" width="10" style="1" bestFit="1" customWidth="1"/>
    <col min="2574" max="2574" width="9.7109375" style="1" customWidth="1"/>
    <col min="2575" max="2575" width="10" style="1" bestFit="1" customWidth="1"/>
    <col min="2576" max="2576" width="9.5703125" style="1" customWidth="1"/>
    <col min="2577" max="2577" width="11.7109375" style="1" bestFit="1" customWidth="1"/>
    <col min="2578" max="2578" width="9.5703125" style="1" customWidth="1"/>
    <col min="2579" max="2579" width="11.7109375" style="1" customWidth="1"/>
    <col min="2580" max="2580" width="12.140625" style="1" customWidth="1"/>
    <col min="2581" max="2581" width="12" style="1" customWidth="1"/>
    <col min="2582" max="2582" width="15.5703125" style="1" customWidth="1"/>
    <col min="2583" max="2818" width="9.140625" style="1"/>
    <col min="2819" max="2819" width="12.7109375" style="1" customWidth="1"/>
    <col min="2820" max="2820" width="41.7109375" style="1" customWidth="1"/>
    <col min="2821" max="2821" width="11.7109375" style="1" bestFit="1" customWidth="1"/>
    <col min="2822" max="2822" width="11.42578125" style="1" customWidth="1"/>
    <col min="2823" max="2823" width="11.7109375" style="1" bestFit="1" customWidth="1"/>
    <col min="2824" max="2824" width="9.7109375" style="1" customWidth="1"/>
    <col min="2825" max="2825" width="10" style="1" bestFit="1" customWidth="1"/>
    <col min="2826" max="2826" width="9.7109375" style="1" customWidth="1"/>
    <col min="2827" max="2827" width="10" style="1" bestFit="1" customWidth="1"/>
    <col min="2828" max="2828" width="9.7109375" style="1" customWidth="1"/>
    <col min="2829" max="2829" width="10" style="1" bestFit="1" customWidth="1"/>
    <col min="2830" max="2830" width="9.7109375" style="1" customWidth="1"/>
    <col min="2831" max="2831" width="10" style="1" bestFit="1" customWidth="1"/>
    <col min="2832" max="2832" width="9.5703125" style="1" customWidth="1"/>
    <col min="2833" max="2833" width="11.7109375" style="1" bestFit="1" customWidth="1"/>
    <col min="2834" max="2834" width="9.5703125" style="1" customWidth="1"/>
    <col min="2835" max="2835" width="11.7109375" style="1" customWidth="1"/>
    <col min="2836" max="2836" width="12.140625" style="1" customWidth="1"/>
    <col min="2837" max="2837" width="12" style="1" customWidth="1"/>
    <col min="2838" max="2838" width="15.5703125" style="1" customWidth="1"/>
    <col min="2839" max="3074" width="9.140625" style="1"/>
    <col min="3075" max="3075" width="12.7109375" style="1" customWidth="1"/>
    <col min="3076" max="3076" width="41.7109375" style="1" customWidth="1"/>
    <col min="3077" max="3077" width="11.7109375" style="1" bestFit="1" customWidth="1"/>
    <col min="3078" max="3078" width="11.42578125" style="1" customWidth="1"/>
    <col min="3079" max="3079" width="11.7109375" style="1" bestFit="1" customWidth="1"/>
    <col min="3080" max="3080" width="9.7109375" style="1" customWidth="1"/>
    <col min="3081" max="3081" width="10" style="1" bestFit="1" customWidth="1"/>
    <col min="3082" max="3082" width="9.7109375" style="1" customWidth="1"/>
    <col min="3083" max="3083" width="10" style="1" bestFit="1" customWidth="1"/>
    <col min="3084" max="3084" width="9.7109375" style="1" customWidth="1"/>
    <col min="3085" max="3085" width="10" style="1" bestFit="1" customWidth="1"/>
    <col min="3086" max="3086" width="9.7109375" style="1" customWidth="1"/>
    <col min="3087" max="3087" width="10" style="1" bestFit="1" customWidth="1"/>
    <col min="3088" max="3088" width="9.5703125" style="1" customWidth="1"/>
    <col min="3089" max="3089" width="11.7109375" style="1" bestFit="1" customWidth="1"/>
    <col min="3090" max="3090" width="9.5703125" style="1" customWidth="1"/>
    <col min="3091" max="3091" width="11.7109375" style="1" customWidth="1"/>
    <col min="3092" max="3092" width="12.140625" style="1" customWidth="1"/>
    <col min="3093" max="3093" width="12" style="1" customWidth="1"/>
    <col min="3094" max="3094" width="15.5703125" style="1" customWidth="1"/>
    <col min="3095" max="3330" width="9.140625" style="1"/>
    <col min="3331" max="3331" width="12.7109375" style="1" customWidth="1"/>
    <col min="3332" max="3332" width="41.7109375" style="1" customWidth="1"/>
    <col min="3333" max="3333" width="11.7109375" style="1" bestFit="1" customWidth="1"/>
    <col min="3334" max="3334" width="11.42578125" style="1" customWidth="1"/>
    <col min="3335" max="3335" width="11.7109375" style="1" bestFit="1" customWidth="1"/>
    <col min="3336" max="3336" width="9.7109375" style="1" customWidth="1"/>
    <col min="3337" max="3337" width="10" style="1" bestFit="1" customWidth="1"/>
    <col min="3338" max="3338" width="9.7109375" style="1" customWidth="1"/>
    <col min="3339" max="3339" width="10" style="1" bestFit="1" customWidth="1"/>
    <col min="3340" max="3340" width="9.7109375" style="1" customWidth="1"/>
    <col min="3341" max="3341" width="10" style="1" bestFit="1" customWidth="1"/>
    <col min="3342" max="3342" width="9.7109375" style="1" customWidth="1"/>
    <col min="3343" max="3343" width="10" style="1" bestFit="1" customWidth="1"/>
    <col min="3344" max="3344" width="9.5703125" style="1" customWidth="1"/>
    <col min="3345" max="3345" width="11.7109375" style="1" bestFit="1" customWidth="1"/>
    <col min="3346" max="3346" width="9.5703125" style="1" customWidth="1"/>
    <col min="3347" max="3347" width="11.7109375" style="1" customWidth="1"/>
    <col min="3348" max="3348" width="12.140625" style="1" customWidth="1"/>
    <col min="3349" max="3349" width="12" style="1" customWidth="1"/>
    <col min="3350" max="3350" width="15.5703125" style="1" customWidth="1"/>
    <col min="3351" max="3586" width="9.140625" style="1"/>
    <col min="3587" max="3587" width="12.7109375" style="1" customWidth="1"/>
    <col min="3588" max="3588" width="41.7109375" style="1" customWidth="1"/>
    <col min="3589" max="3589" width="11.7109375" style="1" bestFit="1" customWidth="1"/>
    <col min="3590" max="3590" width="11.42578125" style="1" customWidth="1"/>
    <col min="3591" max="3591" width="11.7109375" style="1" bestFit="1" customWidth="1"/>
    <col min="3592" max="3592" width="9.7109375" style="1" customWidth="1"/>
    <col min="3593" max="3593" width="10" style="1" bestFit="1" customWidth="1"/>
    <col min="3594" max="3594" width="9.7109375" style="1" customWidth="1"/>
    <col min="3595" max="3595" width="10" style="1" bestFit="1" customWidth="1"/>
    <col min="3596" max="3596" width="9.7109375" style="1" customWidth="1"/>
    <col min="3597" max="3597" width="10" style="1" bestFit="1" customWidth="1"/>
    <col min="3598" max="3598" width="9.7109375" style="1" customWidth="1"/>
    <col min="3599" max="3599" width="10" style="1" bestFit="1" customWidth="1"/>
    <col min="3600" max="3600" width="9.5703125" style="1" customWidth="1"/>
    <col min="3601" max="3601" width="11.7109375" style="1" bestFit="1" customWidth="1"/>
    <col min="3602" max="3602" width="9.5703125" style="1" customWidth="1"/>
    <col min="3603" max="3603" width="11.7109375" style="1" customWidth="1"/>
    <col min="3604" max="3604" width="12.140625" style="1" customWidth="1"/>
    <col min="3605" max="3605" width="12" style="1" customWidth="1"/>
    <col min="3606" max="3606" width="15.5703125" style="1" customWidth="1"/>
    <col min="3607" max="3842" width="9.140625" style="1"/>
    <col min="3843" max="3843" width="12.7109375" style="1" customWidth="1"/>
    <col min="3844" max="3844" width="41.7109375" style="1" customWidth="1"/>
    <col min="3845" max="3845" width="11.7109375" style="1" bestFit="1" customWidth="1"/>
    <col min="3846" max="3846" width="11.42578125" style="1" customWidth="1"/>
    <col min="3847" max="3847" width="11.7109375" style="1" bestFit="1" customWidth="1"/>
    <col min="3848" max="3848" width="9.7109375" style="1" customWidth="1"/>
    <col min="3849" max="3849" width="10" style="1" bestFit="1" customWidth="1"/>
    <col min="3850" max="3850" width="9.7109375" style="1" customWidth="1"/>
    <col min="3851" max="3851" width="10" style="1" bestFit="1" customWidth="1"/>
    <col min="3852" max="3852" width="9.7109375" style="1" customWidth="1"/>
    <col min="3853" max="3853" width="10" style="1" bestFit="1" customWidth="1"/>
    <col min="3854" max="3854" width="9.7109375" style="1" customWidth="1"/>
    <col min="3855" max="3855" width="10" style="1" bestFit="1" customWidth="1"/>
    <col min="3856" max="3856" width="9.5703125" style="1" customWidth="1"/>
    <col min="3857" max="3857" width="11.7109375" style="1" bestFit="1" customWidth="1"/>
    <col min="3858" max="3858" width="9.5703125" style="1" customWidth="1"/>
    <col min="3859" max="3859" width="11.7109375" style="1" customWidth="1"/>
    <col min="3860" max="3860" width="12.140625" style="1" customWidth="1"/>
    <col min="3861" max="3861" width="12" style="1" customWidth="1"/>
    <col min="3862" max="3862" width="15.5703125" style="1" customWidth="1"/>
    <col min="3863" max="4098" width="9.140625" style="1"/>
    <col min="4099" max="4099" width="12.7109375" style="1" customWidth="1"/>
    <col min="4100" max="4100" width="41.7109375" style="1" customWidth="1"/>
    <col min="4101" max="4101" width="11.7109375" style="1" bestFit="1" customWidth="1"/>
    <col min="4102" max="4102" width="11.42578125" style="1" customWidth="1"/>
    <col min="4103" max="4103" width="11.7109375" style="1" bestFit="1" customWidth="1"/>
    <col min="4104" max="4104" width="9.7109375" style="1" customWidth="1"/>
    <col min="4105" max="4105" width="10" style="1" bestFit="1" customWidth="1"/>
    <col min="4106" max="4106" width="9.7109375" style="1" customWidth="1"/>
    <col min="4107" max="4107" width="10" style="1" bestFit="1" customWidth="1"/>
    <col min="4108" max="4108" width="9.7109375" style="1" customWidth="1"/>
    <col min="4109" max="4109" width="10" style="1" bestFit="1" customWidth="1"/>
    <col min="4110" max="4110" width="9.7109375" style="1" customWidth="1"/>
    <col min="4111" max="4111" width="10" style="1" bestFit="1" customWidth="1"/>
    <col min="4112" max="4112" width="9.5703125" style="1" customWidth="1"/>
    <col min="4113" max="4113" width="11.7109375" style="1" bestFit="1" customWidth="1"/>
    <col min="4114" max="4114" width="9.5703125" style="1" customWidth="1"/>
    <col min="4115" max="4115" width="11.7109375" style="1" customWidth="1"/>
    <col min="4116" max="4116" width="12.140625" style="1" customWidth="1"/>
    <col min="4117" max="4117" width="12" style="1" customWidth="1"/>
    <col min="4118" max="4118" width="15.5703125" style="1" customWidth="1"/>
    <col min="4119" max="4354" width="9.140625" style="1"/>
    <col min="4355" max="4355" width="12.7109375" style="1" customWidth="1"/>
    <col min="4356" max="4356" width="41.7109375" style="1" customWidth="1"/>
    <col min="4357" max="4357" width="11.7109375" style="1" bestFit="1" customWidth="1"/>
    <col min="4358" max="4358" width="11.42578125" style="1" customWidth="1"/>
    <col min="4359" max="4359" width="11.7109375" style="1" bestFit="1" customWidth="1"/>
    <col min="4360" max="4360" width="9.7109375" style="1" customWidth="1"/>
    <col min="4361" max="4361" width="10" style="1" bestFit="1" customWidth="1"/>
    <col min="4362" max="4362" width="9.7109375" style="1" customWidth="1"/>
    <col min="4363" max="4363" width="10" style="1" bestFit="1" customWidth="1"/>
    <col min="4364" max="4364" width="9.7109375" style="1" customWidth="1"/>
    <col min="4365" max="4365" width="10" style="1" bestFit="1" customWidth="1"/>
    <col min="4366" max="4366" width="9.7109375" style="1" customWidth="1"/>
    <col min="4367" max="4367" width="10" style="1" bestFit="1" customWidth="1"/>
    <col min="4368" max="4368" width="9.5703125" style="1" customWidth="1"/>
    <col min="4369" max="4369" width="11.7109375" style="1" bestFit="1" customWidth="1"/>
    <col min="4370" max="4370" width="9.5703125" style="1" customWidth="1"/>
    <col min="4371" max="4371" width="11.7109375" style="1" customWidth="1"/>
    <col min="4372" max="4372" width="12.140625" style="1" customWidth="1"/>
    <col min="4373" max="4373" width="12" style="1" customWidth="1"/>
    <col min="4374" max="4374" width="15.5703125" style="1" customWidth="1"/>
    <col min="4375" max="4610" width="9.140625" style="1"/>
    <col min="4611" max="4611" width="12.7109375" style="1" customWidth="1"/>
    <col min="4612" max="4612" width="41.7109375" style="1" customWidth="1"/>
    <col min="4613" max="4613" width="11.7109375" style="1" bestFit="1" customWidth="1"/>
    <col min="4614" max="4614" width="11.42578125" style="1" customWidth="1"/>
    <col min="4615" max="4615" width="11.7109375" style="1" bestFit="1" customWidth="1"/>
    <col min="4616" max="4616" width="9.7109375" style="1" customWidth="1"/>
    <col min="4617" max="4617" width="10" style="1" bestFit="1" customWidth="1"/>
    <col min="4618" max="4618" width="9.7109375" style="1" customWidth="1"/>
    <col min="4619" max="4619" width="10" style="1" bestFit="1" customWidth="1"/>
    <col min="4620" max="4620" width="9.7109375" style="1" customWidth="1"/>
    <col min="4621" max="4621" width="10" style="1" bestFit="1" customWidth="1"/>
    <col min="4622" max="4622" width="9.7109375" style="1" customWidth="1"/>
    <col min="4623" max="4623" width="10" style="1" bestFit="1" customWidth="1"/>
    <col min="4624" max="4624" width="9.5703125" style="1" customWidth="1"/>
    <col min="4625" max="4625" width="11.7109375" style="1" bestFit="1" customWidth="1"/>
    <col min="4626" max="4626" width="9.5703125" style="1" customWidth="1"/>
    <col min="4627" max="4627" width="11.7109375" style="1" customWidth="1"/>
    <col min="4628" max="4628" width="12.140625" style="1" customWidth="1"/>
    <col min="4629" max="4629" width="12" style="1" customWidth="1"/>
    <col min="4630" max="4630" width="15.5703125" style="1" customWidth="1"/>
    <col min="4631" max="4866" width="9.140625" style="1"/>
    <col min="4867" max="4867" width="12.7109375" style="1" customWidth="1"/>
    <col min="4868" max="4868" width="41.7109375" style="1" customWidth="1"/>
    <col min="4869" max="4869" width="11.7109375" style="1" bestFit="1" customWidth="1"/>
    <col min="4870" max="4870" width="11.42578125" style="1" customWidth="1"/>
    <col min="4871" max="4871" width="11.7109375" style="1" bestFit="1" customWidth="1"/>
    <col min="4872" max="4872" width="9.7109375" style="1" customWidth="1"/>
    <col min="4873" max="4873" width="10" style="1" bestFit="1" customWidth="1"/>
    <col min="4874" max="4874" width="9.7109375" style="1" customWidth="1"/>
    <col min="4875" max="4875" width="10" style="1" bestFit="1" customWidth="1"/>
    <col min="4876" max="4876" width="9.7109375" style="1" customWidth="1"/>
    <col min="4877" max="4877" width="10" style="1" bestFit="1" customWidth="1"/>
    <col min="4878" max="4878" width="9.7109375" style="1" customWidth="1"/>
    <col min="4879" max="4879" width="10" style="1" bestFit="1" customWidth="1"/>
    <col min="4880" max="4880" width="9.5703125" style="1" customWidth="1"/>
    <col min="4881" max="4881" width="11.7109375" style="1" bestFit="1" customWidth="1"/>
    <col min="4882" max="4882" width="9.5703125" style="1" customWidth="1"/>
    <col min="4883" max="4883" width="11.7109375" style="1" customWidth="1"/>
    <col min="4884" max="4884" width="12.140625" style="1" customWidth="1"/>
    <col min="4885" max="4885" width="12" style="1" customWidth="1"/>
    <col min="4886" max="4886" width="15.5703125" style="1" customWidth="1"/>
    <col min="4887" max="5122" width="9.140625" style="1"/>
    <col min="5123" max="5123" width="12.7109375" style="1" customWidth="1"/>
    <col min="5124" max="5124" width="41.7109375" style="1" customWidth="1"/>
    <col min="5125" max="5125" width="11.7109375" style="1" bestFit="1" customWidth="1"/>
    <col min="5126" max="5126" width="11.42578125" style="1" customWidth="1"/>
    <col min="5127" max="5127" width="11.7109375" style="1" bestFit="1" customWidth="1"/>
    <col min="5128" max="5128" width="9.7109375" style="1" customWidth="1"/>
    <col min="5129" max="5129" width="10" style="1" bestFit="1" customWidth="1"/>
    <col min="5130" max="5130" width="9.7109375" style="1" customWidth="1"/>
    <col min="5131" max="5131" width="10" style="1" bestFit="1" customWidth="1"/>
    <col min="5132" max="5132" width="9.7109375" style="1" customWidth="1"/>
    <col min="5133" max="5133" width="10" style="1" bestFit="1" customWidth="1"/>
    <col min="5134" max="5134" width="9.7109375" style="1" customWidth="1"/>
    <col min="5135" max="5135" width="10" style="1" bestFit="1" customWidth="1"/>
    <col min="5136" max="5136" width="9.5703125" style="1" customWidth="1"/>
    <col min="5137" max="5137" width="11.7109375" style="1" bestFit="1" customWidth="1"/>
    <col min="5138" max="5138" width="9.5703125" style="1" customWidth="1"/>
    <col min="5139" max="5139" width="11.7109375" style="1" customWidth="1"/>
    <col min="5140" max="5140" width="12.140625" style="1" customWidth="1"/>
    <col min="5141" max="5141" width="12" style="1" customWidth="1"/>
    <col min="5142" max="5142" width="15.5703125" style="1" customWidth="1"/>
    <col min="5143" max="5378" width="9.140625" style="1"/>
    <col min="5379" max="5379" width="12.7109375" style="1" customWidth="1"/>
    <col min="5380" max="5380" width="41.7109375" style="1" customWidth="1"/>
    <col min="5381" max="5381" width="11.7109375" style="1" bestFit="1" customWidth="1"/>
    <col min="5382" max="5382" width="11.42578125" style="1" customWidth="1"/>
    <col min="5383" max="5383" width="11.7109375" style="1" bestFit="1" customWidth="1"/>
    <col min="5384" max="5384" width="9.7109375" style="1" customWidth="1"/>
    <col min="5385" max="5385" width="10" style="1" bestFit="1" customWidth="1"/>
    <col min="5386" max="5386" width="9.7109375" style="1" customWidth="1"/>
    <col min="5387" max="5387" width="10" style="1" bestFit="1" customWidth="1"/>
    <col min="5388" max="5388" width="9.7109375" style="1" customWidth="1"/>
    <col min="5389" max="5389" width="10" style="1" bestFit="1" customWidth="1"/>
    <col min="5390" max="5390" width="9.7109375" style="1" customWidth="1"/>
    <col min="5391" max="5391" width="10" style="1" bestFit="1" customWidth="1"/>
    <col min="5392" max="5392" width="9.5703125" style="1" customWidth="1"/>
    <col min="5393" max="5393" width="11.7109375" style="1" bestFit="1" customWidth="1"/>
    <col min="5394" max="5394" width="9.5703125" style="1" customWidth="1"/>
    <col min="5395" max="5395" width="11.7109375" style="1" customWidth="1"/>
    <col min="5396" max="5396" width="12.140625" style="1" customWidth="1"/>
    <col min="5397" max="5397" width="12" style="1" customWidth="1"/>
    <col min="5398" max="5398" width="15.5703125" style="1" customWidth="1"/>
    <col min="5399" max="5634" width="9.140625" style="1"/>
    <col min="5635" max="5635" width="12.7109375" style="1" customWidth="1"/>
    <col min="5636" max="5636" width="41.7109375" style="1" customWidth="1"/>
    <col min="5637" max="5637" width="11.7109375" style="1" bestFit="1" customWidth="1"/>
    <col min="5638" max="5638" width="11.42578125" style="1" customWidth="1"/>
    <col min="5639" max="5639" width="11.7109375" style="1" bestFit="1" customWidth="1"/>
    <col min="5640" max="5640" width="9.7109375" style="1" customWidth="1"/>
    <col min="5641" max="5641" width="10" style="1" bestFit="1" customWidth="1"/>
    <col min="5642" max="5642" width="9.7109375" style="1" customWidth="1"/>
    <col min="5643" max="5643" width="10" style="1" bestFit="1" customWidth="1"/>
    <col min="5644" max="5644" width="9.7109375" style="1" customWidth="1"/>
    <col min="5645" max="5645" width="10" style="1" bestFit="1" customWidth="1"/>
    <col min="5646" max="5646" width="9.7109375" style="1" customWidth="1"/>
    <col min="5647" max="5647" width="10" style="1" bestFit="1" customWidth="1"/>
    <col min="5648" max="5648" width="9.5703125" style="1" customWidth="1"/>
    <col min="5649" max="5649" width="11.7109375" style="1" bestFit="1" customWidth="1"/>
    <col min="5650" max="5650" width="9.5703125" style="1" customWidth="1"/>
    <col min="5651" max="5651" width="11.7109375" style="1" customWidth="1"/>
    <col min="5652" max="5652" width="12.140625" style="1" customWidth="1"/>
    <col min="5653" max="5653" width="12" style="1" customWidth="1"/>
    <col min="5654" max="5654" width="15.5703125" style="1" customWidth="1"/>
    <col min="5655" max="5890" width="9.140625" style="1"/>
    <col min="5891" max="5891" width="12.7109375" style="1" customWidth="1"/>
    <col min="5892" max="5892" width="41.7109375" style="1" customWidth="1"/>
    <col min="5893" max="5893" width="11.7109375" style="1" bestFit="1" customWidth="1"/>
    <col min="5894" max="5894" width="11.42578125" style="1" customWidth="1"/>
    <col min="5895" max="5895" width="11.7109375" style="1" bestFit="1" customWidth="1"/>
    <col min="5896" max="5896" width="9.7109375" style="1" customWidth="1"/>
    <col min="5897" max="5897" width="10" style="1" bestFit="1" customWidth="1"/>
    <col min="5898" max="5898" width="9.7109375" style="1" customWidth="1"/>
    <col min="5899" max="5899" width="10" style="1" bestFit="1" customWidth="1"/>
    <col min="5900" max="5900" width="9.7109375" style="1" customWidth="1"/>
    <col min="5901" max="5901" width="10" style="1" bestFit="1" customWidth="1"/>
    <col min="5902" max="5902" width="9.7109375" style="1" customWidth="1"/>
    <col min="5903" max="5903" width="10" style="1" bestFit="1" customWidth="1"/>
    <col min="5904" max="5904" width="9.5703125" style="1" customWidth="1"/>
    <col min="5905" max="5905" width="11.7109375" style="1" bestFit="1" customWidth="1"/>
    <col min="5906" max="5906" width="9.5703125" style="1" customWidth="1"/>
    <col min="5907" max="5907" width="11.7109375" style="1" customWidth="1"/>
    <col min="5908" max="5908" width="12.140625" style="1" customWidth="1"/>
    <col min="5909" max="5909" width="12" style="1" customWidth="1"/>
    <col min="5910" max="5910" width="15.5703125" style="1" customWidth="1"/>
    <col min="5911" max="6146" width="9.140625" style="1"/>
    <col min="6147" max="6147" width="12.7109375" style="1" customWidth="1"/>
    <col min="6148" max="6148" width="41.7109375" style="1" customWidth="1"/>
    <col min="6149" max="6149" width="11.7109375" style="1" bestFit="1" customWidth="1"/>
    <col min="6150" max="6150" width="11.42578125" style="1" customWidth="1"/>
    <col min="6151" max="6151" width="11.7109375" style="1" bestFit="1" customWidth="1"/>
    <col min="6152" max="6152" width="9.7109375" style="1" customWidth="1"/>
    <col min="6153" max="6153" width="10" style="1" bestFit="1" customWidth="1"/>
    <col min="6154" max="6154" width="9.7109375" style="1" customWidth="1"/>
    <col min="6155" max="6155" width="10" style="1" bestFit="1" customWidth="1"/>
    <col min="6156" max="6156" width="9.7109375" style="1" customWidth="1"/>
    <col min="6157" max="6157" width="10" style="1" bestFit="1" customWidth="1"/>
    <col min="6158" max="6158" width="9.7109375" style="1" customWidth="1"/>
    <col min="6159" max="6159" width="10" style="1" bestFit="1" customWidth="1"/>
    <col min="6160" max="6160" width="9.5703125" style="1" customWidth="1"/>
    <col min="6161" max="6161" width="11.7109375" style="1" bestFit="1" customWidth="1"/>
    <col min="6162" max="6162" width="9.5703125" style="1" customWidth="1"/>
    <col min="6163" max="6163" width="11.7109375" style="1" customWidth="1"/>
    <col min="6164" max="6164" width="12.140625" style="1" customWidth="1"/>
    <col min="6165" max="6165" width="12" style="1" customWidth="1"/>
    <col min="6166" max="6166" width="15.5703125" style="1" customWidth="1"/>
    <col min="6167" max="6402" width="9.140625" style="1"/>
    <col min="6403" max="6403" width="12.7109375" style="1" customWidth="1"/>
    <col min="6404" max="6404" width="41.7109375" style="1" customWidth="1"/>
    <col min="6405" max="6405" width="11.7109375" style="1" bestFit="1" customWidth="1"/>
    <col min="6406" max="6406" width="11.42578125" style="1" customWidth="1"/>
    <col min="6407" max="6407" width="11.7109375" style="1" bestFit="1" customWidth="1"/>
    <col min="6408" max="6408" width="9.7109375" style="1" customWidth="1"/>
    <col min="6409" max="6409" width="10" style="1" bestFit="1" customWidth="1"/>
    <col min="6410" max="6410" width="9.7109375" style="1" customWidth="1"/>
    <col min="6411" max="6411" width="10" style="1" bestFit="1" customWidth="1"/>
    <col min="6412" max="6412" width="9.7109375" style="1" customWidth="1"/>
    <col min="6413" max="6413" width="10" style="1" bestFit="1" customWidth="1"/>
    <col min="6414" max="6414" width="9.7109375" style="1" customWidth="1"/>
    <col min="6415" max="6415" width="10" style="1" bestFit="1" customWidth="1"/>
    <col min="6416" max="6416" width="9.5703125" style="1" customWidth="1"/>
    <col min="6417" max="6417" width="11.7109375" style="1" bestFit="1" customWidth="1"/>
    <col min="6418" max="6418" width="9.5703125" style="1" customWidth="1"/>
    <col min="6419" max="6419" width="11.7109375" style="1" customWidth="1"/>
    <col min="6420" max="6420" width="12.140625" style="1" customWidth="1"/>
    <col min="6421" max="6421" width="12" style="1" customWidth="1"/>
    <col min="6422" max="6422" width="15.5703125" style="1" customWidth="1"/>
    <col min="6423" max="6658" width="9.140625" style="1"/>
    <col min="6659" max="6659" width="12.7109375" style="1" customWidth="1"/>
    <col min="6660" max="6660" width="41.7109375" style="1" customWidth="1"/>
    <col min="6661" max="6661" width="11.7109375" style="1" bestFit="1" customWidth="1"/>
    <col min="6662" max="6662" width="11.42578125" style="1" customWidth="1"/>
    <col min="6663" max="6663" width="11.7109375" style="1" bestFit="1" customWidth="1"/>
    <col min="6664" max="6664" width="9.7109375" style="1" customWidth="1"/>
    <col min="6665" max="6665" width="10" style="1" bestFit="1" customWidth="1"/>
    <col min="6666" max="6666" width="9.7109375" style="1" customWidth="1"/>
    <col min="6667" max="6667" width="10" style="1" bestFit="1" customWidth="1"/>
    <col min="6668" max="6668" width="9.7109375" style="1" customWidth="1"/>
    <col min="6669" max="6669" width="10" style="1" bestFit="1" customWidth="1"/>
    <col min="6670" max="6670" width="9.7109375" style="1" customWidth="1"/>
    <col min="6671" max="6671" width="10" style="1" bestFit="1" customWidth="1"/>
    <col min="6672" max="6672" width="9.5703125" style="1" customWidth="1"/>
    <col min="6673" max="6673" width="11.7109375" style="1" bestFit="1" customWidth="1"/>
    <col min="6674" max="6674" width="9.5703125" style="1" customWidth="1"/>
    <col min="6675" max="6675" width="11.7109375" style="1" customWidth="1"/>
    <col min="6676" max="6676" width="12.140625" style="1" customWidth="1"/>
    <col min="6677" max="6677" width="12" style="1" customWidth="1"/>
    <col min="6678" max="6678" width="15.5703125" style="1" customWidth="1"/>
    <col min="6679" max="6914" width="9.140625" style="1"/>
    <col min="6915" max="6915" width="12.7109375" style="1" customWidth="1"/>
    <col min="6916" max="6916" width="41.7109375" style="1" customWidth="1"/>
    <col min="6917" max="6917" width="11.7109375" style="1" bestFit="1" customWidth="1"/>
    <col min="6918" max="6918" width="11.42578125" style="1" customWidth="1"/>
    <col min="6919" max="6919" width="11.7109375" style="1" bestFit="1" customWidth="1"/>
    <col min="6920" max="6920" width="9.7109375" style="1" customWidth="1"/>
    <col min="6921" max="6921" width="10" style="1" bestFit="1" customWidth="1"/>
    <col min="6922" max="6922" width="9.7109375" style="1" customWidth="1"/>
    <col min="6923" max="6923" width="10" style="1" bestFit="1" customWidth="1"/>
    <col min="6924" max="6924" width="9.7109375" style="1" customWidth="1"/>
    <col min="6925" max="6925" width="10" style="1" bestFit="1" customWidth="1"/>
    <col min="6926" max="6926" width="9.7109375" style="1" customWidth="1"/>
    <col min="6927" max="6927" width="10" style="1" bestFit="1" customWidth="1"/>
    <col min="6928" max="6928" width="9.5703125" style="1" customWidth="1"/>
    <col min="6929" max="6929" width="11.7109375" style="1" bestFit="1" customWidth="1"/>
    <col min="6930" max="6930" width="9.5703125" style="1" customWidth="1"/>
    <col min="6931" max="6931" width="11.7109375" style="1" customWidth="1"/>
    <col min="6932" max="6932" width="12.140625" style="1" customWidth="1"/>
    <col min="6933" max="6933" width="12" style="1" customWidth="1"/>
    <col min="6934" max="6934" width="15.5703125" style="1" customWidth="1"/>
    <col min="6935" max="7170" width="9.140625" style="1"/>
    <col min="7171" max="7171" width="12.7109375" style="1" customWidth="1"/>
    <col min="7172" max="7172" width="41.7109375" style="1" customWidth="1"/>
    <col min="7173" max="7173" width="11.7109375" style="1" bestFit="1" customWidth="1"/>
    <col min="7174" max="7174" width="11.42578125" style="1" customWidth="1"/>
    <col min="7175" max="7175" width="11.7109375" style="1" bestFit="1" customWidth="1"/>
    <col min="7176" max="7176" width="9.7109375" style="1" customWidth="1"/>
    <col min="7177" max="7177" width="10" style="1" bestFit="1" customWidth="1"/>
    <col min="7178" max="7178" width="9.7109375" style="1" customWidth="1"/>
    <col min="7179" max="7179" width="10" style="1" bestFit="1" customWidth="1"/>
    <col min="7180" max="7180" width="9.7109375" style="1" customWidth="1"/>
    <col min="7181" max="7181" width="10" style="1" bestFit="1" customWidth="1"/>
    <col min="7182" max="7182" width="9.7109375" style="1" customWidth="1"/>
    <col min="7183" max="7183" width="10" style="1" bestFit="1" customWidth="1"/>
    <col min="7184" max="7184" width="9.5703125" style="1" customWidth="1"/>
    <col min="7185" max="7185" width="11.7109375" style="1" bestFit="1" customWidth="1"/>
    <col min="7186" max="7186" width="9.5703125" style="1" customWidth="1"/>
    <col min="7187" max="7187" width="11.7109375" style="1" customWidth="1"/>
    <col min="7188" max="7188" width="12.140625" style="1" customWidth="1"/>
    <col min="7189" max="7189" width="12" style="1" customWidth="1"/>
    <col min="7190" max="7190" width="15.5703125" style="1" customWidth="1"/>
    <col min="7191" max="7426" width="9.140625" style="1"/>
    <col min="7427" max="7427" width="12.7109375" style="1" customWidth="1"/>
    <col min="7428" max="7428" width="41.7109375" style="1" customWidth="1"/>
    <col min="7429" max="7429" width="11.7109375" style="1" bestFit="1" customWidth="1"/>
    <col min="7430" max="7430" width="11.42578125" style="1" customWidth="1"/>
    <col min="7431" max="7431" width="11.7109375" style="1" bestFit="1" customWidth="1"/>
    <col min="7432" max="7432" width="9.7109375" style="1" customWidth="1"/>
    <col min="7433" max="7433" width="10" style="1" bestFit="1" customWidth="1"/>
    <col min="7434" max="7434" width="9.7109375" style="1" customWidth="1"/>
    <col min="7435" max="7435" width="10" style="1" bestFit="1" customWidth="1"/>
    <col min="7436" max="7436" width="9.7109375" style="1" customWidth="1"/>
    <col min="7437" max="7437" width="10" style="1" bestFit="1" customWidth="1"/>
    <col min="7438" max="7438" width="9.7109375" style="1" customWidth="1"/>
    <col min="7439" max="7439" width="10" style="1" bestFit="1" customWidth="1"/>
    <col min="7440" max="7440" width="9.5703125" style="1" customWidth="1"/>
    <col min="7441" max="7441" width="11.7109375" style="1" bestFit="1" customWidth="1"/>
    <col min="7442" max="7442" width="9.5703125" style="1" customWidth="1"/>
    <col min="7443" max="7443" width="11.7109375" style="1" customWidth="1"/>
    <col min="7444" max="7444" width="12.140625" style="1" customWidth="1"/>
    <col min="7445" max="7445" width="12" style="1" customWidth="1"/>
    <col min="7446" max="7446" width="15.5703125" style="1" customWidth="1"/>
    <col min="7447" max="7682" width="9.140625" style="1"/>
    <col min="7683" max="7683" width="12.7109375" style="1" customWidth="1"/>
    <col min="7684" max="7684" width="41.7109375" style="1" customWidth="1"/>
    <col min="7685" max="7685" width="11.7109375" style="1" bestFit="1" customWidth="1"/>
    <col min="7686" max="7686" width="11.42578125" style="1" customWidth="1"/>
    <col min="7687" max="7687" width="11.7109375" style="1" bestFit="1" customWidth="1"/>
    <col min="7688" max="7688" width="9.7109375" style="1" customWidth="1"/>
    <col min="7689" max="7689" width="10" style="1" bestFit="1" customWidth="1"/>
    <col min="7690" max="7690" width="9.7109375" style="1" customWidth="1"/>
    <col min="7691" max="7691" width="10" style="1" bestFit="1" customWidth="1"/>
    <col min="7692" max="7692" width="9.7109375" style="1" customWidth="1"/>
    <col min="7693" max="7693" width="10" style="1" bestFit="1" customWidth="1"/>
    <col min="7694" max="7694" width="9.7109375" style="1" customWidth="1"/>
    <col min="7695" max="7695" width="10" style="1" bestFit="1" customWidth="1"/>
    <col min="7696" max="7696" width="9.5703125" style="1" customWidth="1"/>
    <col min="7697" max="7697" width="11.7109375" style="1" bestFit="1" customWidth="1"/>
    <col min="7698" max="7698" width="9.5703125" style="1" customWidth="1"/>
    <col min="7699" max="7699" width="11.7109375" style="1" customWidth="1"/>
    <col min="7700" max="7700" width="12.140625" style="1" customWidth="1"/>
    <col min="7701" max="7701" width="12" style="1" customWidth="1"/>
    <col min="7702" max="7702" width="15.5703125" style="1" customWidth="1"/>
    <col min="7703" max="7938" width="9.140625" style="1"/>
    <col min="7939" max="7939" width="12.7109375" style="1" customWidth="1"/>
    <col min="7940" max="7940" width="41.7109375" style="1" customWidth="1"/>
    <col min="7941" max="7941" width="11.7109375" style="1" bestFit="1" customWidth="1"/>
    <col min="7942" max="7942" width="11.42578125" style="1" customWidth="1"/>
    <col min="7943" max="7943" width="11.7109375" style="1" bestFit="1" customWidth="1"/>
    <col min="7944" max="7944" width="9.7109375" style="1" customWidth="1"/>
    <col min="7945" max="7945" width="10" style="1" bestFit="1" customWidth="1"/>
    <col min="7946" max="7946" width="9.7109375" style="1" customWidth="1"/>
    <col min="7947" max="7947" width="10" style="1" bestFit="1" customWidth="1"/>
    <col min="7948" max="7948" width="9.7109375" style="1" customWidth="1"/>
    <col min="7949" max="7949" width="10" style="1" bestFit="1" customWidth="1"/>
    <col min="7950" max="7950" width="9.7109375" style="1" customWidth="1"/>
    <col min="7951" max="7951" width="10" style="1" bestFit="1" customWidth="1"/>
    <col min="7952" max="7952" width="9.5703125" style="1" customWidth="1"/>
    <col min="7953" max="7953" width="11.7109375" style="1" bestFit="1" customWidth="1"/>
    <col min="7954" max="7954" width="9.5703125" style="1" customWidth="1"/>
    <col min="7955" max="7955" width="11.7109375" style="1" customWidth="1"/>
    <col min="7956" max="7956" width="12.140625" style="1" customWidth="1"/>
    <col min="7957" max="7957" width="12" style="1" customWidth="1"/>
    <col min="7958" max="7958" width="15.5703125" style="1" customWidth="1"/>
    <col min="7959" max="8194" width="9.140625" style="1"/>
    <col min="8195" max="8195" width="12.7109375" style="1" customWidth="1"/>
    <col min="8196" max="8196" width="41.7109375" style="1" customWidth="1"/>
    <col min="8197" max="8197" width="11.7109375" style="1" bestFit="1" customWidth="1"/>
    <col min="8198" max="8198" width="11.42578125" style="1" customWidth="1"/>
    <col min="8199" max="8199" width="11.7109375" style="1" bestFit="1" customWidth="1"/>
    <col min="8200" max="8200" width="9.7109375" style="1" customWidth="1"/>
    <col min="8201" max="8201" width="10" style="1" bestFit="1" customWidth="1"/>
    <col min="8202" max="8202" width="9.7109375" style="1" customWidth="1"/>
    <col min="8203" max="8203" width="10" style="1" bestFit="1" customWidth="1"/>
    <col min="8204" max="8204" width="9.7109375" style="1" customWidth="1"/>
    <col min="8205" max="8205" width="10" style="1" bestFit="1" customWidth="1"/>
    <col min="8206" max="8206" width="9.7109375" style="1" customWidth="1"/>
    <col min="8207" max="8207" width="10" style="1" bestFit="1" customWidth="1"/>
    <col min="8208" max="8208" width="9.5703125" style="1" customWidth="1"/>
    <col min="8209" max="8209" width="11.7109375" style="1" bestFit="1" customWidth="1"/>
    <col min="8210" max="8210" width="9.5703125" style="1" customWidth="1"/>
    <col min="8211" max="8211" width="11.7109375" style="1" customWidth="1"/>
    <col min="8212" max="8212" width="12.140625" style="1" customWidth="1"/>
    <col min="8213" max="8213" width="12" style="1" customWidth="1"/>
    <col min="8214" max="8214" width="15.5703125" style="1" customWidth="1"/>
    <col min="8215" max="8450" width="9.140625" style="1"/>
    <col min="8451" max="8451" width="12.7109375" style="1" customWidth="1"/>
    <col min="8452" max="8452" width="41.7109375" style="1" customWidth="1"/>
    <col min="8453" max="8453" width="11.7109375" style="1" bestFit="1" customWidth="1"/>
    <col min="8454" max="8454" width="11.42578125" style="1" customWidth="1"/>
    <col min="8455" max="8455" width="11.7109375" style="1" bestFit="1" customWidth="1"/>
    <col min="8456" max="8456" width="9.7109375" style="1" customWidth="1"/>
    <col min="8457" max="8457" width="10" style="1" bestFit="1" customWidth="1"/>
    <col min="8458" max="8458" width="9.7109375" style="1" customWidth="1"/>
    <col min="8459" max="8459" width="10" style="1" bestFit="1" customWidth="1"/>
    <col min="8460" max="8460" width="9.7109375" style="1" customWidth="1"/>
    <col min="8461" max="8461" width="10" style="1" bestFit="1" customWidth="1"/>
    <col min="8462" max="8462" width="9.7109375" style="1" customWidth="1"/>
    <col min="8463" max="8463" width="10" style="1" bestFit="1" customWidth="1"/>
    <col min="8464" max="8464" width="9.5703125" style="1" customWidth="1"/>
    <col min="8465" max="8465" width="11.7109375" style="1" bestFit="1" customWidth="1"/>
    <col min="8466" max="8466" width="9.5703125" style="1" customWidth="1"/>
    <col min="8467" max="8467" width="11.7109375" style="1" customWidth="1"/>
    <col min="8468" max="8468" width="12.140625" style="1" customWidth="1"/>
    <col min="8469" max="8469" width="12" style="1" customWidth="1"/>
    <col min="8470" max="8470" width="15.5703125" style="1" customWidth="1"/>
    <col min="8471" max="8706" width="9.140625" style="1"/>
    <col min="8707" max="8707" width="12.7109375" style="1" customWidth="1"/>
    <col min="8708" max="8708" width="41.7109375" style="1" customWidth="1"/>
    <col min="8709" max="8709" width="11.7109375" style="1" bestFit="1" customWidth="1"/>
    <col min="8710" max="8710" width="11.42578125" style="1" customWidth="1"/>
    <col min="8711" max="8711" width="11.7109375" style="1" bestFit="1" customWidth="1"/>
    <col min="8712" max="8712" width="9.7109375" style="1" customWidth="1"/>
    <col min="8713" max="8713" width="10" style="1" bestFit="1" customWidth="1"/>
    <col min="8714" max="8714" width="9.7109375" style="1" customWidth="1"/>
    <col min="8715" max="8715" width="10" style="1" bestFit="1" customWidth="1"/>
    <col min="8716" max="8716" width="9.7109375" style="1" customWidth="1"/>
    <col min="8717" max="8717" width="10" style="1" bestFit="1" customWidth="1"/>
    <col min="8718" max="8718" width="9.7109375" style="1" customWidth="1"/>
    <col min="8719" max="8719" width="10" style="1" bestFit="1" customWidth="1"/>
    <col min="8720" max="8720" width="9.5703125" style="1" customWidth="1"/>
    <col min="8721" max="8721" width="11.7109375" style="1" bestFit="1" customWidth="1"/>
    <col min="8722" max="8722" width="9.5703125" style="1" customWidth="1"/>
    <col min="8723" max="8723" width="11.7109375" style="1" customWidth="1"/>
    <col min="8724" max="8724" width="12.140625" style="1" customWidth="1"/>
    <col min="8725" max="8725" width="12" style="1" customWidth="1"/>
    <col min="8726" max="8726" width="15.5703125" style="1" customWidth="1"/>
    <col min="8727" max="8962" width="9.140625" style="1"/>
    <col min="8963" max="8963" width="12.7109375" style="1" customWidth="1"/>
    <col min="8964" max="8964" width="41.7109375" style="1" customWidth="1"/>
    <col min="8965" max="8965" width="11.7109375" style="1" bestFit="1" customWidth="1"/>
    <col min="8966" max="8966" width="11.42578125" style="1" customWidth="1"/>
    <col min="8967" max="8967" width="11.7109375" style="1" bestFit="1" customWidth="1"/>
    <col min="8968" max="8968" width="9.7109375" style="1" customWidth="1"/>
    <col min="8969" max="8969" width="10" style="1" bestFit="1" customWidth="1"/>
    <col min="8970" max="8970" width="9.7109375" style="1" customWidth="1"/>
    <col min="8971" max="8971" width="10" style="1" bestFit="1" customWidth="1"/>
    <col min="8972" max="8972" width="9.7109375" style="1" customWidth="1"/>
    <col min="8973" max="8973" width="10" style="1" bestFit="1" customWidth="1"/>
    <col min="8974" max="8974" width="9.7109375" style="1" customWidth="1"/>
    <col min="8975" max="8975" width="10" style="1" bestFit="1" customWidth="1"/>
    <col min="8976" max="8976" width="9.5703125" style="1" customWidth="1"/>
    <col min="8977" max="8977" width="11.7109375" style="1" bestFit="1" customWidth="1"/>
    <col min="8978" max="8978" width="9.5703125" style="1" customWidth="1"/>
    <col min="8979" max="8979" width="11.7109375" style="1" customWidth="1"/>
    <col min="8980" max="8980" width="12.140625" style="1" customWidth="1"/>
    <col min="8981" max="8981" width="12" style="1" customWidth="1"/>
    <col min="8982" max="8982" width="15.5703125" style="1" customWidth="1"/>
    <col min="8983" max="9218" width="9.140625" style="1"/>
    <col min="9219" max="9219" width="12.7109375" style="1" customWidth="1"/>
    <col min="9220" max="9220" width="41.7109375" style="1" customWidth="1"/>
    <col min="9221" max="9221" width="11.7109375" style="1" bestFit="1" customWidth="1"/>
    <col min="9222" max="9222" width="11.42578125" style="1" customWidth="1"/>
    <col min="9223" max="9223" width="11.7109375" style="1" bestFit="1" customWidth="1"/>
    <col min="9224" max="9224" width="9.7109375" style="1" customWidth="1"/>
    <col min="9225" max="9225" width="10" style="1" bestFit="1" customWidth="1"/>
    <col min="9226" max="9226" width="9.7109375" style="1" customWidth="1"/>
    <col min="9227" max="9227" width="10" style="1" bestFit="1" customWidth="1"/>
    <col min="9228" max="9228" width="9.7109375" style="1" customWidth="1"/>
    <col min="9229" max="9229" width="10" style="1" bestFit="1" customWidth="1"/>
    <col min="9230" max="9230" width="9.7109375" style="1" customWidth="1"/>
    <col min="9231" max="9231" width="10" style="1" bestFit="1" customWidth="1"/>
    <col min="9232" max="9232" width="9.5703125" style="1" customWidth="1"/>
    <col min="9233" max="9233" width="11.7109375" style="1" bestFit="1" customWidth="1"/>
    <col min="9234" max="9234" width="9.5703125" style="1" customWidth="1"/>
    <col min="9235" max="9235" width="11.7109375" style="1" customWidth="1"/>
    <col min="9236" max="9236" width="12.140625" style="1" customWidth="1"/>
    <col min="9237" max="9237" width="12" style="1" customWidth="1"/>
    <col min="9238" max="9238" width="15.5703125" style="1" customWidth="1"/>
    <col min="9239" max="9474" width="9.140625" style="1"/>
    <col min="9475" max="9475" width="12.7109375" style="1" customWidth="1"/>
    <col min="9476" max="9476" width="41.7109375" style="1" customWidth="1"/>
    <col min="9477" max="9477" width="11.7109375" style="1" bestFit="1" customWidth="1"/>
    <col min="9478" max="9478" width="11.42578125" style="1" customWidth="1"/>
    <col min="9479" max="9479" width="11.7109375" style="1" bestFit="1" customWidth="1"/>
    <col min="9480" max="9480" width="9.7109375" style="1" customWidth="1"/>
    <col min="9481" max="9481" width="10" style="1" bestFit="1" customWidth="1"/>
    <col min="9482" max="9482" width="9.7109375" style="1" customWidth="1"/>
    <col min="9483" max="9483" width="10" style="1" bestFit="1" customWidth="1"/>
    <col min="9484" max="9484" width="9.7109375" style="1" customWidth="1"/>
    <col min="9485" max="9485" width="10" style="1" bestFit="1" customWidth="1"/>
    <col min="9486" max="9486" width="9.7109375" style="1" customWidth="1"/>
    <col min="9487" max="9487" width="10" style="1" bestFit="1" customWidth="1"/>
    <col min="9488" max="9488" width="9.5703125" style="1" customWidth="1"/>
    <col min="9489" max="9489" width="11.7109375" style="1" bestFit="1" customWidth="1"/>
    <col min="9490" max="9490" width="9.5703125" style="1" customWidth="1"/>
    <col min="9491" max="9491" width="11.7109375" style="1" customWidth="1"/>
    <col min="9492" max="9492" width="12.140625" style="1" customWidth="1"/>
    <col min="9493" max="9493" width="12" style="1" customWidth="1"/>
    <col min="9494" max="9494" width="15.5703125" style="1" customWidth="1"/>
    <col min="9495" max="9730" width="9.140625" style="1"/>
    <col min="9731" max="9731" width="12.7109375" style="1" customWidth="1"/>
    <col min="9732" max="9732" width="41.7109375" style="1" customWidth="1"/>
    <col min="9733" max="9733" width="11.7109375" style="1" bestFit="1" customWidth="1"/>
    <col min="9734" max="9734" width="11.42578125" style="1" customWidth="1"/>
    <col min="9735" max="9735" width="11.7109375" style="1" bestFit="1" customWidth="1"/>
    <col min="9736" max="9736" width="9.7109375" style="1" customWidth="1"/>
    <col min="9737" max="9737" width="10" style="1" bestFit="1" customWidth="1"/>
    <col min="9738" max="9738" width="9.7109375" style="1" customWidth="1"/>
    <col min="9739" max="9739" width="10" style="1" bestFit="1" customWidth="1"/>
    <col min="9740" max="9740" width="9.7109375" style="1" customWidth="1"/>
    <col min="9741" max="9741" width="10" style="1" bestFit="1" customWidth="1"/>
    <col min="9742" max="9742" width="9.7109375" style="1" customWidth="1"/>
    <col min="9743" max="9743" width="10" style="1" bestFit="1" customWidth="1"/>
    <col min="9744" max="9744" width="9.5703125" style="1" customWidth="1"/>
    <col min="9745" max="9745" width="11.7109375" style="1" bestFit="1" customWidth="1"/>
    <col min="9746" max="9746" width="9.5703125" style="1" customWidth="1"/>
    <col min="9747" max="9747" width="11.7109375" style="1" customWidth="1"/>
    <col min="9748" max="9748" width="12.140625" style="1" customWidth="1"/>
    <col min="9749" max="9749" width="12" style="1" customWidth="1"/>
    <col min="9750" max="9750" width="15.5703125" style="1" customWidth="1"/>
    <col min="9751" max="9986" width="9.140625" style="1"/>
    <col min="9987" max="9987" width="12.7109375" style="1" customWidth="1"/>
    <col min="9988" max="9988" width="41.7109375" style="1" customWidth="1"/>
    <col min="9989" max="9989" width="11.7109375" style="1" bestFit="1" customWidth="1"/>
    <col min="9990" max="9990" width="11.42578125" style="1" customWidth="1"/>
    <col min="9991" max="9991" width="11.7109375" style="1" bestFit="1" customWidth="1"/>
    <col min="9992" max="9992" width="9.7109375" style="1" customWidth="1"/>
    <col min="9993" max="9993" width="10" style="1" bestFit="1" customWidth="1"/>
    <col min="9994" max="9994" width="9.7109375" style="1" customWidth="1"/>
    <col min="9995" max="9995" width="10" style="1" bestFit="1" customWidth="1"/>
    <col min="9996" max="9996" width="9.7109375" style="1" customWidth="1"/>
    <col min="9997" max="9997" width="10" style="1" bestFit="1" customWidth="1"/>
    <col min="9998" max="9998" width="9.7109375" style="1" customWidth="1"/>
    <col min="9999" max="9999" width="10" style="1" bestFit="1" customWidth="1"/>
    <col min="10000" max="10000" width="9.5703125" style="1" customWidth="1"/>
    <col min="10001" max="10001" width="11.7109375" style="1" bestFit="1" customWidth="1"/>
    <col min="10002" max="10002" width="9.5703125" style="1" customWidth="1"/>
    <col min="10003" max="10003" width="11.7109375" style="1" customWidth="1"/>
    <col min="10004" max="10004" width="12.140625" style="1" customWidth="1"/>
    <col min="10005" max="10005" width="12" style="1" customWidth="1"/>
    <col min="10006" max="10006" width="15.5703125" style="1" customWidth="1"/>
    <col min="10007" max="10242" width="9.140625" style="1"/>
    <col min="10243" max="10243" width="12.7109375" style="1" customWidth="1"/>
    <col min="10244" max="10244" width="41.7109375" style="1" customWidth="1"/>
    <col min="10245" max="10245" width="11.7109375" style="1" bestFit="1" customWidth="1"/>
    <col min="10246" max="10246" width="11.42578125" style="1" customWidth="1"/>
    <col min="10247" max="10247" width="11.7109375" style="1" bestFit="1" customWidth="1"/>
    <col min="10248" max="10248" width="9.7109375" style="1" customWidth="1"/>
    <col min="10249" max="10249" width="10" style="1" bestFit="1" customWidth="1"/>
    <col min="10250" max="10250" width="9.7109375" style="1" customWidth="1"/>
    <col min="10251" max="10251" width="10" style="1" bestFit="1" customWidth="1"/>
    <col min="10252" max="10252" width="9.7109375" style="1" customWidth="1"/>
    <col min="10253" max="10253" width="10" style="1" bestFit="1" customWidth="1"/>
    <col min="10254" max="10254" width="9.7109375" style="1" customWidth="1"/>
    <col min="10255" max="10255" width="10" style="1" bestFit="1" customWidth="1"/>
    <col min="10256" max="10256" width="9.5703125" style="1" customWidth="1"/>
    <col min="10257" max="10257" width="11.7109375" style="1" bestFit="1" customWidth="1"/>
    <col min="10258" max="10258" width="9.5703125" style="1" customWidth="1"/>
    <col min="10259" max="10259" width="11.7109375" style="1" customWidth="1"/>
    <col min="10260" max="10260" width="12.140625" style="1" customWidth="1"/>
    <col min="10261" max="10261" width="12" style="1" customWidth="1"/>
    <col min="10262" max="10262" width="15.5703125" style="1" customWidth="1"/>
    <col min="10263" max="10498" width="9.140625" style="1"/>
    <col min="10499" max="10499" width="12.7109375" style="1" customWidth="1"/>
    <col min="10500" max="10500" width="41.7109375" style="1" customWidth="1"/>
    <col min="10501" max="10501" width="11.7109375" style="1" bestFit="1" customWidth="1"/>
    <col min="10502" max="10502" width="11.42578125" style="1" customWidth="1"/>
    <col min="10503" max="10503" width="11.7109375" style="1" bestFit="1" customWidth="1"/>
    <col min="10504" max="10504" width="9.7109375" style="1" customWidth="1"/>
    <col min="10505" max="10505" width="10" style="1" bestFit="1" customWidth="1"/>
    <col min="10506" max="10506" width="9.7109375" style="1" customWidth="1"/>
    <col min="10507" max="10507" width="10" style="1" bestFit="1" customWidth="1"/>
    <col min="10508" max="10508" width="9.7109375" style="1" customWidth="1"/>
    <col min="10509" max="10509" width="10" style="1" bestFit="1" customWidth="1"/>
    <col min="10510" max="10510" width="9.7109375" style="1" customWidth="1"/>
    <col min="10511" max="10511" width="10" style="1" bestFit="1" customWidth="1"/>
    <col min="10512" max="10512" width="9.5703125" style="1" customWidth="1"/>
    <col min="10513" max="10513" width="11.7109375" style="1" bestFit="1" customWidth="1"/>
    <col min="10514" max="10514" width="9.5703125" style="1" customWidth="1"/>
    <col min="10515" max="10515" width="11.7109375" style="1" customWidth="1"/>
    <col min="10516" max="10516" width="12.140625" style="1" customWidth="1"/>
    <col min="10517" max="10517" width="12" style="1" customWidth="1"/>
    <col min="10518" max="10518" width="15.5703125" style="1" customWidth="1"/>
    <col min="10519" max="10754" width="9.140625" style="1"/>
    <col min="10755" max="10755" width="12.7109375" style="1" customWidth="1"/>
    <col min="10756" max="10756" width="41.7109375" style="1" customWidth="1"/>
    <col min="10757" max="10757" width="11.7109375" style="1" bestFit="1" customWidth="1"/>
    <col min="10758" max="10758" width="11.42578125" style="1" customWidth="1"/>
    <col min="10759" max="10759" width="11.7109375" style="1" bestFit="1" customWidth="1"/>
    <col min="10760" max="10760" width="9.7109375" style="1" customWidth="1"/>
    <col min="10761" max="10761" width="10" style="1" bestFit="1" customWidth="1"/>
    <col min="10762" max="10762" width="9.7109375" style="1" customWidth="1"/>
    <col min="10763" max="10763" width="10" style="1" bestFit="1" customWidth="1"/>
    <col min="10764" max="10764" width="9.7109375" style="1" customWidth="1"/>
    <col min="10765" max="10765" width="10" style="1" bestFit="1" customWidth="1"/>
    <col min="10766" max="10766" width="9.7109375" style="1" customWidth="1"/>
    <col min="10767" max="10767" width="10" style="1" bestFit="1" customWidth="1"/>
    <col min="10768" max="10768" width="9.5703125" style="1" customWidth="1"/>
    <col min="10769" max="10769" width="11.7109375" style="1" bestFit="1" customWidth="1"/>
    <col min="10770" max="10770" width="9.5703125" style="1" customWidth="1"/>
    <col min="10771" max="10771" width="11.7109375" style="1" customWidth="1"/>
    <col min="10772" max="10772" width="12.140625" style="1" customWidth="1"/>
    <col min="10773" max="10773" width="12" style="1" customWidth="1"/>
    <col min="10774" max="10774" width="15.5703125" style="1" customWidth="1"/>
    <col min="10775" max="11010" width="9.140625" style="1"/>
    <col min="11011" max="11011" width="12.7109375" style="1" customWidth="1"/>
    <col min="11012" max="11012" width="41.7109375" style="1" customWidth="1"/>
    <col min="11013" max="11013" width="11.7109375" style="1" bestFit="1" customWidth="1"/>
    <col min="11014" max="11014" width="11.42578125" style="1" customWidth="1"/>
    <col min="11015" max="11015" width="11.7109375" style="1" bestFit="1" customWidth="1"/>
    <col min="11016" max="11016" width="9.7109375" style="1" customWidth="1"/>
    <col min="11017" max="11017" width="10" style="1" bestFit="1" customWidth="1"/>
    <col min="11018" max="11018" width="9.7109375" style="1" customWidth="1"/>
    <col min="11019" max="11019" width="10" style="1" bestFit="1" customWidth="1"/>
    <col min="11020" max="11020" width="9.7109375" style="1" customWidth="1"/>
    <col min="11021" max="11021" width="10" style="1" bestFit="1" customWidth="1"/>
    <col min="11022" max="11022" width="9.7109375" style="1" customWidth="1"/>
    <col min="11023" max="11023" width="10" style="1" bestFit="1" customWidth="1"/>
    <col min="11024" max="11024" width="9.5703125" style="1" customWidth="1"/>
    <col min="11025" max="11025" width="11.7109375" style="1" bestFit="1" customWidth="1"/>
    <col min="11026" max="11026" width="9.5703125" style="1" customWidth="1"/>
    <col min="11027" max="11027" width="11.7109375" style="1" customWidth="1"/>
    <col min="11028" max="11028" width="12.140625" style="1" customWidth="1"/>
    <col min="11029" max="11029" width="12" style="1" customWidth="1"/>
    <col min="11030" max="11030" width="15.5703125" style="1" customWidth="1"/>
    <col min="11031" max="11266" width="9.140625" style="1"/>
    <col min="11267" max="11267" width="12.7109375" style="1" customWidth="1"/>
    <col min="11268" max="11268" width="41.7109375" style="1" customWidth="1"/>
    <col min="11269" max="11269" width="11.7109375" style="1" bestFit="1" customWidth="1"/>
    <col min="11270" max="11270" width="11.42578125" style="1" customWidth="1"/>
    <col min="11271" max="11271" width="11.7109375" style="1" bestFit="1" customWidth="1"/>
    <col min="11272" max="11272" width="9.7109375" style="1" customWidth="1"/>
    <col min="11273" max="11273" width="10" style="1" bestFit="1" customWidth="1"/>
    <col min="11274" max="11274" width="9.7109375" style="1" customWidth="1"/>
    <col min="11275" max="11275" width="10" style="1" bestFit="1" customWidth="1"/>
    <col min="11276" max="11276" width="9.7109375" style="1" customWidth="1"/>
    <col min="11277" max="11277" width="10" style="1" bestFit="1" customWidth="1"/>
    <col min="11278" max="11278" width="9.7109375" style="1" customWidth="1"/>
    <col min="11279" max="11279" width="10" style="1" bestFit="1" customWidth="1"/>
    <col min="11280" max="11280" width="9.5703125" style="1" customWidth="1"/>
    <col min="11281" max="11281" width="11.7109375" style="1" bestFit="1" customWidth="1"/>
    <col min="11282" max="11282" width="9.5703125" style="1" customWidth="1"/>
    <col min="11283" max="11283" width="11.7109375" style="1" customWidth="1"/>
    <col min="11284" max="11284" width="12.140625" style="1" customWidth="1"/>
    <col min="11285" max="11285" width="12" style="1" customWidth="1"/>
    <col min="11286" max="11286" width="15.5703125" style="1" customWidth="1"/>
    <col min="11287" max="11522" width="9.140625" style="1"/>
    <col min="11523" max="11523" width="12.7109375" style="1" customWidth="1"/>
    <col min="11524" max="11524" width="41.7109375" style="1" customWidth="1"/>
    <col min="11525" max="11525" width="11.7109375" style="1" bestFit="1" customWidth="1"/>
    <col min="11526" max="11526" width="11.42578125" style="1" customWidth="1"/>
    <col min="11527" max="11527" width="11.7109375" style="1" bestFit="1" customWidth="1"/>
    <col min="11528" max="11528" width="9.7109375" style="1" customWidth="1"/>
    <col min="11529" max="11529" width="10" style="1" bestFit="1" customWidth="1"/>
    <col min="11530" max="11530" width="9.7109375" style="1" customWidth="1"/>
    <col min="11531" max="11531" width="10" style="1" bestFit="1" customWidth="1"/>
    <col min="11532" max="11532" width="9.7109375" style="1" customWidth="1"/>
    <col min="11533" max="11533" width="10" style="1" bestFit="1" customWidth="1"/>
    <col min="11534" max="11534" width="9.7109375" style="1" customWidth="1"/>
    <col min="11535" max="11535" width="10" style="1" bestFit="1" customWidth="1"/>
    <col min="11536" max="11536" width="9.5703125" style="1" customWidth="1"/>
    <col min="11537" max="11537" width="11.7109375" style="1" bestFit="1" customWidth="1"/>
    <col min="11538" max="11538" width="9.5703125" style="1" customWidth="1"/>
    <col min="11539" max="11539" width="11.7109375" style="1" customWidth="1"/>
    <col min="11540" max="11540" width="12.140625" style="1" customWidth="1"/>
    <col min="11541" max="11541" width="12" style="1" customWidth="1"/>
    <col min="11542" max="11542" width="15.5703125" style="1" customWidth="1"/>
    <col min="11543" max="11778" width="9.140625" style="1"/>
    <col min="11779" max="11779" width="12.7109375" style="1" customWidth="1"/>
    <col min="11780" max="11780" width="41.7109375" style="1" customWidth="1"/>
    <col min="11781" max="11781" width="11.7109375" style="1" bestFit="1" customWidth="1"/>
    <col min="11782" max="11782" width="11.42578125" style="1" customWidth="1"/>
    <col min="11783" max="11783" width="11.7109375" style="1" bestFit="1" customWidth="1"/>
    <col min="11784" max="11784" width="9.7109375" style="1" customWidth="1"/>
    <col min="11785" max="11785" width="10" style="1" bestFit="1" customWidth="1"/>
    <col min="11786" max="11786" width="9.7109375" style="1" customWidth="1"/>
    <col min="11787" max="11787" width="10" style="1" bestFit="1" customWidth="1"/>
    <col min="11788" max="11788" width="9.7109375" style="1" customWidth="1"/>
    <col min="11789" max="11789" width="10" style="1" bestFit="1" customWidth="1"/>
    <col min="11790" max="11790" width="9.7109375" style="1" customWidth="1"/>
    <col min="11791" max="11791" width="10" style="1" bestFit="1" customWidth="1"/>
    <col min="11792" max="11792" width="9.5703125" style="1" customWidth="1"/>
    <col min="11793" max="11793" width="11.7109375" style="1" bestFit="1" customWidth="1"/>
    <col min="11794" max="11794" width="9.5703125" style="1" customWidth="1"/>
    <col min="11795" max="11795" width="11.7109375" style="1" customWidth="1"/>
    <col min="11796" max="11796" width="12.140625" style="1" customWidth="1"/>
    <col min="11797" max="11797" width="12" style="1" customWidth="1"/>
    <col min="11798" max="11798" width="15.5703125" style="1" customWidth="1"/>
    <col min="11799" max="12034" width="9.140625" style="1"/>
    <col min="12035" max="12035" width="12.7109375" style="1" customWidth="1"/>
    <col min="12036" max="12036" width="41.7109375" style="1" customWidth="1"/>
    <col min="12037" max="12037" width="11.7109375" style="1" bestFit="1" customWidth="1"/>
    <col min="12038" max="12038" width="11.42578125" style="1" customWidth="1"/>
    <col min="12039" max="12039" width="11.7109375" style="1" bestFit="1" customWidth="1"/>
    <col min="12040" max="12040" width="9.7109375" style="1" customWidth="1"/>
    <col min="12041" max="12041" width="10" style="1" bestFit="1" customWidth="1"/>
    <col min="12042" max="12042" width="9.7109375" style="1" customWidth="1"/>
    <col min="12043" max="12043" width="10" style="1" bestFit="1" customWidth="1"/>
    <col min="12044" max="12044" width="9.7109375" style="1" customWidth="1"/>
    <col min="12045" max="12045" width="10" style="1" bestFit="1" customWidth="1"/>
    <col min="12046" max="12046" width="9.7109375" style="1" customWidth="1"/>
    <col min="12047" max="12047" width="10" style="1" bestFit="1" customWidth="1"/>
    <col min="12048" max="12048" width="9.5703125" style="1" customWidth="1"/>
    <col min="12049" max="12049" width="11.7109375" style="1" bestFit="1" customWidth="1"/>
    <col min="12050" max="12050" width="9.5703125" style="1" customWidth="1"/>
    <col min="12051" max="12051" width="11.7109375" style="1" customWidth="1"/>
    <col min="12052" max="12052" width="12.140625" style="1" customWidth="1"/>
    <col min="12053" max="12053" width="12" style="1" customWidth="1"/>
    <col min="12054" max="12054" width="15.5703125" style="1" customWidth="1"/>
    <col min="12055" max="12290" width="9.140625" style="1"/>
    <col min="12291" max="12291" width="12.7109375" style="1" customWidth="1"/>
    <col min="12292" max="12292" width="41.7109375" style="1" customWidth="1"/>
    <col min="12293" max="12293" width="11.7109375" style="1" bestFit="1" customWidth="1"/>
    <col min="12294" max="12294" width="11.42578125" style="1" customWidth="1"/>
    <col min="12295" max="12295" width="11.7109375" style="1" bestFit="1" customWidth="1"/>
    <col min="12296" max="12296" width="9.7109375" style="1" customWidth="1"/>
    <col min="12297" max="12297" width="10" style="1" bestFit="1" customWidth="1"/>
    <col min="12298" max="12298" width="9.7109375" style="1" customWidth="1"/>
    <col min="12299" max="12299" width="10" style="1" bestFit="1" customWidth="1"/>
    <col min="12300" max="12300" width="9.7109375" style="1" customWidth="1"/>
    <col min="12301" max="12301" width="10" style="1" bestFit="1" customWidth="1"/>
    <col min="12302" max="12302" width="9.7109375" style="1" customWidth="1"/>
    <col min="12303" max="12303" width="10" style="1" bestFit="1" customWidth="1"/>
    <col min="12304" max="12304" width="9.5703125" style="1" customWidth="1"/>
    <col min="12305" max="12305" width="11.7109375" style="1" bestFit="1" customWidth="1"/>
    <col min="12306" max="12306" width="9.5703125" style="1" customWidth="1"/>
    <col min="12307" max="12307" width="11.7109375" style="1" customWidth="1"/>
    <col min="12308" max="12308" width="12.140625" style="1" customWidth="1"/>
    <col min="12309" max="12309" width="12" style="1" customWidth="1"/>
    <col min="12310" max="12310" width="15.5703125" style="1" customWidth="1"/>
    <col min="12311" max="12546" width="9.140625" style="1"/>
    <col min="12547" max="12547" width="12.7109375" style="1" customWidth="1"/>
    <col min="12548" max="12548" width="41.7109375" style="1" customWidth="1"/>
    <col min="12549" max="12549" width="11.7109375" style="1" bestFit="1" customWidth="1"/>
    <col min="12550" max="12550" width="11.42578125" style="1" customWidth="1"/>
    <col min="12551" max="12551" width="11.7109375" style="1" bestFit="1" customWidth="1"/>
    <col min="12552" max="12552" width="9.7109375" style="1" customWidth="1"/>
    <col min="12553" max="12553" width="10" style="1" bestFit="1" customWidth="1"/>
    <col min="12554" max="12554" width="9.7109375" style="1" customWidth="1"/>
    <col min="12555" max="12555" width="10" style="1" bestFit="1" customWidth="1"/>
    <col min="12556" max="12556" width="9.7109375" style="1" customWidth="1"/>
    <col min="12557" max="12557" width="10" style="1" bestFit="1" customWidth="1"/>
    <col min="12558" max="12558" width="9.7109375" style="1" customWidth="1"/>
    <col min="12559" max="12559" width="10" style="1" bestFit="1" customWidth="1"/>
    <col min="12560" max="12560" width="9.5703125" style="1" customWidth="1"/>
    <col min="12561" max="12561" width="11.7109375" style="1" bestFit="1" customWidth="1"/>
    <col min="12562" max="12562" width="9.5703125" style="1" customWidth="1"/>
    <col min="12563" max="12563" width="11.7109375" style="1" customWidth="1"/>
    <col min="12564" max="12564" width="12.140625" style="1" customWidth="1"/>
    <col min="12565" max="12565" width="12" style="1" customWidth="1"/>
    <col min="12566" max="12566" width="15.5703125" style="1" customWidth="1"/>
    <col min="12567" max="12802" width="9.140625" style="1"/>
    <col min="12803" max="12803" width="12.7109375" style="1" customWidth="1"/>
    <col min="12804" max="12804" width="41.7109375" style="1" customWidth="1"/>
    <col min="12805" max="12805" width="11.7109375" style="1" bestFit="1" customWidth="1"/>
    <col min="12806" max="12806" width="11.42578125" style="1" customWidth="1"/>
    <col min="12807" max="12807" width="11.7109375" style="1" bestFit="1" customWidth="1"/>
    <col min="12808" max="12808" width="9.7109375" style="1" customWidth="1"/>
    <col min="12809" max="12809" width="10" style="1" bestFit="1" customWidth="1"/>
    <col min="12810" max="12810" width="9.7109375" style="1" customWidth="1"/>
    <col min="12811" max="12811" width="10" style="1" bestFit="1" customWidth="1"/>
    <col min="12812" max="12812" width="9.7109375" style="1" customWidth="1"/>
    <col min="12813" max="12813" width="10" style="1" bestFit="1" customWidth="1"/>
    <col min="12814" max="12814" width="9.7109375" style="1" customWidth="1"/>
    <col min="12815" max="12815" width="10" style="1" bestFit="1" customWidth="1"/>
    <col min="12816" max="12816" width="9.5703125" style="1" customWidth="1"/>
    <col min="12817" max="12817" width="11.7109375" style="1" bestFit="1" customWidth="1"/>
    <col min="12818" max="12818" width="9.5703125" style="1" customWidth="1"/>
    <col min="12819" max="12819" width="11.7109375" style="1" customWidth="1"/>
    <col min="12820" max="12820" width="12.140625" style="1" customWidth="1"/>
    <col min="12821" max="12821" width="12" style="1" customWidth="1"/>
    <col min="12822" max="12822" width="15.5703125" style="1" customWidth="1"/>
    <col min="12823" max="13058" width="9.140625" style="1"/>
    <col min="13059" max="13059" width="12.7109375" style="1" customWidth="1"/>
    <col min="13060" max="13060" width="41.7109375" style="1" customWidth="1"/>
    <col min="13061" max="13061" width="11.7109375" style="1" bestFit="1" customWidth="1"/>
    <col min="13062" max="13062" width="11.42578125" style="1" customWidth="1"/>
    <col min="13063" max="13063" width="11.7109375" style="1" bestFit="1" customWidth="1"/>
    <col min="13064" max="13064" width="9.7109375" style="1" customWidth="1"/>
    <col min="13065" max="13065" width="10" style="1" bestFit="1" customWidth="1"/>
    <col min="13066" max="13066" width="9.7109375" style="1" customWidth="1"/>
    <col min="13067" max="13067" width="10" style="1" bestFit="1" customWidth="1"/>
    <col min="13068" max="13068" width="9.7109375" style="1" customWidth="1"/>
    <col min="13069" max="13069" width="10" style="1" bestFit="1" customWidth="1"/>
    <col min="13070" max="13070" width="9.7109375" style="1" customWidth="1"/>
    <col min="13071" max="13071" width="10" style="1" bestFit="1" customWidth="1"/>
    <col min="13072" max="13072" width="9.5703125" style="1" customWidth="1"/>
    <col min="13073" max="13073" width="11.7109375" style="1" bestFit="1" customWidth="1"/>
    <col min="13074" max="13074" width="9.5703125" style="1" customWidth="1"/>
    <col min="13075" max="13075" width="11.7109375" style="1" customWidth="1"/>
    <col min="13076" max="13076" width="12.140625" style="1" customWidth="1"/>
    <col min="13077" max="13077" width="12" style="1" customWidth="1"/>
    <col min="13078" max="13078" width="15.5703125" style="1" customWidth="1"/>
    <col min="13079" max="13314" width="9.140625" style="1"/>
    <col min="13315" max="13315" width="12.7109375" style="1" customWidth="1"/>
    <col min="13316" max="13316" width="41.7109375" style="1" customWidth="1"/>
    <col min="13317" max="13317" width="11.7109375" style="1" bestFit="1" customWidth="1"/>
    <col min="13318" max="13318" width="11.42578125" style="1" customWidth="1"/>
    <col min="13319" max="13319" width="11.7109375" style="1" bestFit="1" customWidth="1"/>
    <col min="13320" max="13320" width="9.7109375" style="1" customWidth="1"/>
    <col min="13321" max="13321" width="10" style="1" bestFit="1" customWidth="1"/>
    <col min="13322" max="13322" width="9.7109375" style="1" customWidth="1"/>
    <col min="13323" max="13323" width="10" style="1" bestFit="1" customWidth="1"/>
    <col min="13324" max="13324" width="9.7109375" style="1" customWidth="1"/>
    <col min="13325" max="13325" width="10" style="1" bestFit="1" customWidth="1"/>
    <col min="13326" max="13326" width="9.7109375" style="1" customWidth="1"/>
    <col min="13327" max="13327" width="10" style="1" bestFit="1" customWidth="1"/>
    <col min="13328" max="13328" width="9.5703125" style="1" customWidth="1"/>
    <col min="13329" max="13329" width="11.7109375" style="1" bestFit="1" customWidth="1"/>
    <col min="13330" max="13330" width="9.5703125" style="1" customWidth="1"/>
    <col min="13331" max="13331" width="11.7109375" style="1" customWidth="1"/>
    <col min="13332" max="13332" width="12.140625" style="1" customWidth="1"/>
    <col min="13333" max="13333" width="12" style="1" customWidth="1"/>
    <col min="13334" max="13334" width="15.5703125" style="1" customWidth="1"/>
    <col min="13335" max="13570" width="9.140625" style="1"/>
    <col min="13571" max="13571" width="12.7109375" style="1" customWidth="1"/>
    <col min="13572" max="13572" width="41.7109375" style="1" customWidth="1"/>
    <col min="13573" max="13573" width="11.7109375" style="1" bestFit="1" customWidth="1"/>
    <col min="13574" max="13574" width="11.42578125" style="1" customWidth="1"/>
    <col min="13575" max="13575" width="11.7109375" style="1" bestFit="1" customWidth="1"/>
    <col min="13576" max="13576" width="9.7109375" style="1" customWidth="1"/>
    <col min="13577" max="13577" width="10" style="1" bestFit="1" customWidth="1"/>
    <col min="13578" max="13578" width="9.7109375" style="1" customWidth="1"/>
    <col min="13579" max="13579" width="10" style="1" bestFit="1" customWidth="1"/>
    <col min="13580" max="13580" width="9.7109375" style="1" customWidth="1"/>
    <col min="13581" max="13581" width="10" style="1" bestFit="1" customWidth="1"/>
    <col min="13582" max="13582" width="9.7109375" style="1" customWidth="1"/>
    <col min="13583" max="13583" width="10" style="1" bestFit="1" customWidth="1"/>
    <col min="13584" max="13584" width="9.5703125" style="1" customWidth="1"/>
    <col min="13585" max="13585" width="11.7109375" style="1" bestFit="1" customWidth="1"/>
    <col min="13586" max="13586" width="9.5703125" style="1" customWidth="1"/>
    <col min="13587" max="13587" width="11.7109375" style="1" customWidth="1"/>
    <col min="13588" max="13588" width="12.140625" style="1" customWidth="1"/>
    <col min="13589" max="13589" width="12" style="1" customWidth="1"/>
    <col min="13590" max="13590" width="15.5703125" style="1" customWidth="1"/>
    <col min="13591" max="13826" width="9.140625" style="1"/>
    <col min="13827" max="13827" width="12.7109375" style="1" customWidth="1"/>
    <col min="13828" max="13828" width="41.7109375" style="1" customWidth="1"/>
    <col min="13829" max="13829" width="11.7109375" style="1" bestFit="1" customWidth="1"/>
    <col min="13830" max="13830" width="11.42578125" style="1" customWidth="1"/>
    <col min="13831" max="13831" width="11.7109375" style="1" bestFit="1" customWidth="1"/>
    <col min="13832" max="13832" width="9.7109375" style="1" customWidth="1"/>
    <col min="13833" max="13833" width="10" style="1" bestFit="1" customWidth="1"/>
    <col min="13834" max="13834" width="9.7109375" style="1" customWidth="1"/>
    <col min="13835" max="13835" width="10" style="1" bestFit="1" customWidth="1"/>
    <col min="13836" max="13836" width="9.7109375" style="1" customWidth="1"/>
    <col min="13837" max="13837" width="10" style="1" bestFit="1" customWidth="1"/>
    <col min="13838" max="13838" width="9.7109375" style="1" customWidth="1"/>
    <col min="13839" max="13839" width="10" style="1" bestFit="1" customWidth="1"/>
    <col min="13840" max="13840" width="9.5703125" style="1" customWidth="1"/>
    <col min="13841" max="13841" width="11.7109375" style="1" bestFit="1" customWidth="1"/>
    <col min="13842" max="13842" width="9.5703125" style="1" customWidth="1"/>
    <col min="13843" max="13843" width="11.7109375" style="1" customWidth="1"/>
    <col min="13844" max="13844" width="12.140625" style="1" customWidth="1"/>
    <col min="13845" max="13845" width="12" style="1" customWidth="1"/>
    <col min="13846" max="13846" width="15.5703125" style="1" customWidth="1"/>
    <col min="13847" max="14082" width="9.140625" style="1"/>
    <col min="14083" max="14083" width="12.7109375" style="1" customWidth="1"/>
    <col min="14084" max="14084" width="41.7109375" style="1" customWidth="1"/>
    <col min="14085" max="14085" width="11.7109375" style="1" bestFit="1" customWidth="1"/>
    <col min="14086" max="14086" width="11.42578125" style="1" customWidth="1"/>
    <col min="14087" max="14087" width="11.7109375" style="1" bestFit="1" customWidth="1"/>
    <col min="14088" max="14088" width="9.7109375" style="1" customWidth="1"/>
    <col min="14089" max="14089" width="10" style="1" bestFit="1" customWidth="1"/>
    <col min="14090" max="14090" width="9.7109375" style="1" customWidth="1"/>
    <col min="14091" max="14091" width="10" style="1" bestFit="1" customWidth="1"/>
    <col min="14092" max="14092" width="9.7109375" style="1" customWidth="1"/>
    <col min="14093" max="14093" width="10" style="1" bestFit="1" customWidth="1"/>
    <col min="14094" max="14094" width="9.7109375" style="1" customWidth="1"/>
    <col min="14095" max="14095" width="10" style="1" bestFit="1" customWidth="1"/>
    <col min="14096" max="14096" width="9.5703125" style="1" customWidth="1"/>
    <col min="14097" max="14097" width="11.7109375" style="1" bestFit="1" customWidth="1"/>
    <col min="14098" max="14098" width="9.5703125" style="1" customWidth="1"/>
    <col min="14099" max="14099" width="11.7109375" style="1" customWidth="1"/>
    <col min="14100" max="14100" width="12.140625" style="1" customWidth="1"/>
    <col min="14101" max="14101" width="12" style="1" customWidth="1"/>
    <col min="14102" max="14102" width="15.5703125" style="1" customWidth="1"/>
    <col min="14103" max="14338" width="9.140625" style="1"/>
    <col min="14339" max="14339" width="12.7109375" style="1" customWidth="1"/>
    <col min="14340" max="14340" width="41.7109375" style="1" customWidth="1"/>
    <col min="14341" max="14341" width="11.7109375" style="1" bestFit="1" customWidth="1"/>
    <col min="14342" max="14342" width="11.42578125" style="1" customWidth="1"/>
    <col min="14343" max="14343" width="11.7109375" style="1" bestFit="1" customWidth="1"/>
    <col min="14344" max="14344" width="9.7109375" style="1" customWidth="1"/>
    <col min="14345" max="14345" width="10" style="1" bestFit="1" customWidth="1"/>
    <col min="14346" max="14346" width="9.7109375" style="1" customWidth="1"/>
    <col min="14347" max="14347" width="10" style="1" bestFit="1" customWidth="1"/>
    <col min="14348" max="14348" width="9.7109375" style="1" customWidth="1"/>
    <col min="14349" max="14349" width="10" style="1" bestFit="1" customWidth="1"/>
    <col min="14350" max="14350" width="9.7109375" style="1" customWidth="1"/>
    <col min="14351" max="14351" width="10" style="1" bestFit="1" customWidth="1"/>
    <col min="14352" max="14352" width="9.5703125" style="1" customWidth="1"/>
    <col min="14353" max="14353" width="11.7109375" style="1" bestFit="1" customWidth="1"/>
    <col min="14354" max="14354" width="9.5703125" style="1" customWidth="1"/>
    <col min="14355" max="14355" width="11.7109375" style="1" customWidth="1"/>
    <col min="14356" max="14356" width="12.140625" style="1" customWidth="1"/>
    <col min="14357" max="14357" width="12" style="1" customWidth="1"/>
    <col min="14358" max="14358" width="15.5703125" style="1" customWidth="1"/>
    <col min="14359" max="14594" width="9.140625" style="1"/>
    <col min="14595" max="14595" width="12.7109375" style="1" customWidth="1"/>
    <col min="14596" max="14596" width="41.7109375" style="1" customWidth="1"/>
    <col min="14597" max="14597" width="11.7109375" style="1" bestFit="1" customWidth="1"/>
    <col min="14598" max="14598" width="11.42578125" style="1" customWidth="1"/>
    <col min="14599" max="14599" width="11.7109375" style="1" bestFit="1" customWidth="1"/>
    <col min="14600" max="14600" width="9.7109375" style="1" customWidth="1"/>
    <col min="14601" max="14601" width="10" style="1" bestFit="1" customWidth="1"/>
    <col min="14602" max="14602" width="9.7109375" style="1" customWidth="1"/>
    <col min="14603" max="14603" width="10" style="1" bestFit="1" customWidth="1"/>
    <col min="14604" max="14604" width="9.7109375" style="1" customWidth="1"/>
    <col min="14605" max="14605" width="10" style="1" bestFit="1" customWidth="1"/>
    <col min="14606" max="14606" width="9.7109375" style="1" customWidth="1"/>
    <col min="14607" max="14607" width="10" style="1" bestFit="1" customWidth="1"/>
    <col min="14608" max="14608" width="9.5703125" style="1" customWidth="1"/>
    <col min="14609" max="14609" width="11.7109375" style="1" bestFit="1" customWidth="1"/>
    <col min="14610" max="14610" width="9.5703125" style="1" customWidth="1"/>
    <col min="14611" max="14611" width="11.7109375" style="1" customWidth="1"/>
    <col min="14612" max="14612" width="12.140625" style="1" customWidth="1"/>
    <col min="14613" max="14613" width="12" style="1" customWidth="1"/>
    <col min="14614" max="14614" width="15.5703125" style="1" customWidth="1"/>
    <col min="14615" max="14850" width="9.140625" style="1"/>
    <col min="14851" max="14851" width="12.7109375" style="1" customWidth="1"/>
    <col min="14852" max="14852" width="41.7109375" style="1" customWidth="1"/>
    <col min="14853" max="14853" width="11.7109375" style="1" bestFit="1" customWidth="1"/>
    <col min="14854" max="14854" width="11.42578125" style="1" customWidth="1"/>
    <col min="14855" max="14855" width="11.7109375" style="1" bestFit="1" customWidth="1"/>
    <col min="14856" max="14856" width="9.7109375" style="1" customWidth="1"/>
    <col min="14857" max="14857" width="10" style="1" bestFit="1" customWidth="1"/>
    <col min="14858" max="14858" width="9.7109375" style="1" customWidth="1"/>
    <col min="14859" max="14859" width="10" style="1" bestFit="1" customWidth="1"/>
    <col min="14860" max="14860" width="9.7109375" style="1" customWidth="1"/>
    <col min="14861" max="14861" width="10" style="1" bestFit="1" customWidth="1"/>
    <col min="14862" max="14862" width="9.7109375" style="1" customWidth="1"/>
    <col min="14863" max="14863" width="10" style="1" bestFit="1" customWidth="1"/>
    <col min="14864" max="14864" width="9.5703125" style="1" customWidth="1"/>
    <col min="14865" max="14865" width="11.7109375" style="1" bestFit="1" customWidth="1"/>
    <col min="14866" max="14866" width="9.5703125" style="1" customWidth="1"/>
    <col min="14867" max="14867" width="11.7109375" style="1" customWidth="1"/>
    <col min="14868" max="14868" width="12.140625" style="1" customWidth="1"/>
    <col min="14869" max="14869" width="12" style="1" customWidth="1"/>
    <col min="14870" max="14870" width="15.5703125" style="1" customWidth="1"/>
    <col min="14871" max="15106" width="9.140625" style="1"/>
    <col min="15107" max="15107" width="12.7109375" style="1" customWidth="1"/>
    <col min="15108" max="15108" width="41.7109375" style="1" customWidth="1"/>
    <col min="15109" max="15109" width="11.7109375" style="1" bestFit="1" customWidth="1"/>
    <col min="15110" max="15110" width="11.42578125" style="1" customWidth="1"/>
    <col min="15111" max="15111" width="11.7109375" style="1" bestFit="1" customWidth="1"/>
    <col min="15112" max="15112" width="9.7109375" style="1" customWidth="1"/>
    <col min="15113" max="15113" width="10" style="1" bestFit="1" customWidth="1"/>
    <col min="15114" max="15114" width="9.7109375" style="1" customWidth="1"/>
    <col min="15115" max="15115" width="10" style="1" bestFit="1" customWidth="1"/>
    <col min="15116" max="15116" width="9.7109375" style="1" customWidth="1"/>
    <col min="15117" max="15117" width="10" style="1" bestFit="1" customWidth="1"/>
    <col min="15118" max="15118" width="9.7109375" style="1" customWidth="1"/>
    <col min="15119" max="15119" width="10" style="1" bestFit="1" customWidth="1"/>
    <col min="15120" max="15120" width="9.5703125" style="1" customWidth="1"/>
    <col min="15121" max="15121" width="11.7109375" style="1" bestFit="1" customWidth="1"/>
    <col min="15122" max="15122" width="9.5703125" style="1" customWidth="1"/>
    <col min="15123" max="15123" width="11.7109375" style="1" customWidth="1"/>
    <col min="15124" max="15124" width="12.140625" style="1" customWidth="1"/>
    <col min="15125" max="15125" width="12" style="1" customWidth="1"/>
    <col min="15126" max="15126" width="15.5703125" style="1" customWidth="1"/>
    <col min="15127" max="15362" width="9.140625" style="1"/>
    <col min="15363" max="15363" width="12.7109375" style="1" customWidth="1"/>
    <col min="15364" max="15364" width="41.7109375" style="1" customWidth="1"/>
    <col min="15365" max="15365" width="11.7109375" style="1" bestFit="1" customWidth="1"/>
    <col min="15366" max="15366" width="11.42578125" style="1" customWidth="1"/>
    <col min="15367" max="15367" width="11.7109375" style="1" bestFit="1" customWidth="1"/>
    <col min="15368" max="15368" width="9.7109375" style="1" customWidth="1"/>
    <col min="15369" max="15369" width="10" style="1" bestFit="1" customWidth="1"/>
    <col min="15370" max="15370" width="9.7109375" style="1" customWidth="1"/>
    <col min="15371" max="15371" width="10" style="1" bestFit="1" customWidth="1"/>
    <col min="15372" max="15372" width="9.7109375" style="1" customWidth="1"/>
    <col min="15373" max="15373" width="10" style="1" bestFit="1" customWidth="1"/>
    <col min="15374" max="15374" width="9.7109375" style="1" customWidth="1"/>
    <col min="15375" max="15375" width="10" style="1" bestFit="1" customWidth="1"/>
    <col min="15376" max="15376" width="9.5703125" style="1" customWidth="1"/>
    <col min="15377" max="15377" width="11.7109375" style="1" bestFit="1" customWidth="1"/>
    <col min="15378" max="15378" width="9.5703125" style="1" customWidth="1"/>
    <col min="15379" max="15379" width="11.7109375" style="1" customWidth="1"/>
    <col min="15380" max="15380" width="12.140625" style="1" customWidth="1"/>
    <col min="15381" max="15381" width="12" style="1" customWidth="1"/>
    <col min="15382" max="15382" width="15.5703125" style="1" customWidth="1"/>
    <col min="15383" max="15618" width="9.140625" style="1"/>
    <col min="15619" max="15619" width="12.7109375" style="1" customWidth="1"/>
    <col min="15620" max="15620" width="41.7109375" style="1" customWidth="1"/>
    <col min="15621" max="15621" width="11.7109375" style="1" bestFit="1" customWidth="1"/>
    <col min="15622" max="15622" width="11.42578125" style="1" customWidth="1"/>
    <col min="15623" max="15623" width="11.7109375" style="1" bestFit="1" customWidth="1"/>
    <col min="15624" max="15624" width="9.7109375" style="1" customWidth="1"/>
    <col min="15625" max="15625" width="10" style="1" bestFit="1" customWidth="1"/>
    <col min="15626" max="15626" width="9.7109375" style="1" customWidth="1"/>
    <col min="15627" max="15627" width="10" style="1" bestFit="1" customWidth="1"/>
    <col min="15628" max="15628" width="9.7109375" style="1" customWidth="1"/>
    <col min="15629" max="15629" width="10" style="1" bestFit="1" customWidth="1"/>
    <col min="15630" max="15630" width="9.7109375" style="1" customWidth="1"/>
    <col min="15631" max="15631" width="10" style="1" bestFit="1" customWidth="1"/>
    <col min="15632" max="15632" width="9.5703125" style="1" customWidth="1"/>
    <col min="15633" max="15633" width="11.7109375" style="1" bestFit="1" customWidth="1"/>
    <col min="15634" max="15634" width="9.5703125" style="1" customWidth="1"/>
    <col min="15635" max="15635" width="11.7109375" style="1" customWidth="1"/>
    <col min="15636" max="15636" width="12.140625" style="1" customWidth="1"/>
    <col min="15637" max="15637" width="12" style="1" customWidth="1"/>
    <col min="15638" max="15638" width="15.5703125" style="1" customWidth="1"/>
    <col min="15639" max="15874" width="9.140625" style="1"/>
    <col min="15875" max="15875" width="12.7109375" style="1" customWidth="1"/>
    <col min="15876" max="15876" width="41.7109375" style="1" customWidth="1"/>
    <col min="15877" max="15877" width="11.7109375" style="1" bestFit="1" customWidth="1"/>
    <col min="15878" max="15878" width="11.42578125" style="1" customWidth="1"/>
    <col min="15879" max="15879" width="11.7109375" style="1" bestFit="1" customWidth="1"/>
    <col min="15880" max="15880" width="9.7109375" style="1" customWidth="1"/>
    <col min="15881" max="15881" width="10" style="1" bestFit="1" customWidth="1"/>
    <col min="15882" max="15882" width="9.7109375" style="1" customWidth="1"/>
    <col min="15883" max="15883" width="10" style="1" bestFit="1" customWidth="1"/>
    <col min="15884" max="15884" width="9.7109375" style="1" customWidth="1"/>
    <col min="15885" max="15885" width="10" style="1" bestFit="1" customWidth="1"/>
    <col min="15886" max="15886" width="9.7109375" style="1" customWidth="1"/>
    <col min="15887" max="15887" width="10" style="1" bestFit="1" customWidth="1"/>
    <col min="15888" max="15888" width="9.5703125" style="1" customWidth="1"/>
    <col min="15889" max="15889" width="11.7109375" style="1" bestFit="1" customWidth="1"/>
    <col min="15890" max="15890" width="9.5703125" style="1" customWidth="1"/>
    <col min="15891" max="15891" width="11.7109375" style="1" customWidth="1"/>
    <col min="15892" max="15892" width="12.140625" style="1" customWidth="1"/>
    <col min="15893" max="15893" width="12" style="1" customWidth="1"/>
    <col min="15894" max="15894" width="15.5703125" style="1" customWidth="1"/>
    <col min="15895" max="16130" width="9.140625" style="1"/>
    <col min="16131" max="16131" width="12.7109375" style="1" customWidth="1"/>
    <col min="16132" max="16132" width="41.7109375" style="1" customWidth="1"/>
    <col min="16133" max="16133" width="11.7109375" style="1" bestFit="1" customWidth="1"/>
    <col min="16134" max="16134" width="11.42578125" style="1" customWidth="1"/>
    <col min="16135" max="16135" width="11.7109375" style="1" bestFit="1" customWidth="1"/>
    <col min="16136" max="16136" width="9.7109375" style="1" customWidth="1"/>
    <col min="16137" max="16137" width="10" style="1" bestFit="1" customWidth="1"/>
    <col min="16138" max="16138" width="9.7109375" style="1" customWidth="1"/>
    <col min="16139" max="16139" width="10" style="1" bestFit="1" customWidth="1"/>
    <col min="16140" max="16140" width="9.7109375" style="1" customWidth="1"/>
    <col min="16141" max="16141" width="10" style="1" bestFit="1" customWidth="1"/>
    <col min="16142" max="16142" width="9.7109375" style="1" customWidth="1"/>
    <col min="16143" max="16143" width="10" style="1" bestFit="1" customWidth="1"/>
    <col min="16144" max="16144" width="9.5703125" style="1" customWidth="1"/>
    <col min="16145" max="16145" width="11.7109375" style="1" bestFit="1" customWidth="1"/>
    <col min="16146" max="16146" width="9.5703125" style="1" customWidth="1"/>
    <col min="16147" max="16147" width="11.7109375" style="1" customWidth="1"/>
    <col min="16148" max="16148" width="12.140625" style="1" customWidth="1"/>
    <col min="16149" max="16149" width="12" style="1" customWidth="1"/>
    <col min="16150" max="16150" width="15.5703125" style="1" customWidth="1"/>
    <col min="16151" max="16384" width="9.140625" style="1"/>
  </cols>
  <sheetData>
    <row r="1" spans="1:21" ht="47.45" customHeight="1" x14ac:dyDescent="0.25">
      <c r="D1" s="73" t="s">
        <v>62</v>
      </c>
      <c r="E1" s="73"/>
      <c r="F1" s="73"/>
      <c r="G1" s="73"/>
      <c r="H1" s="73"/>
      <c r="S1" s="3"/>
      <c r="T1" s="3"/>
    </row>
    <row r="2" spans="1:21" x14ac:dyDescent="0.25">
      <c r="G2" s="1"/>
      <c r="H2" s="4" t="s">
        <v>57</v>
      </c>
      <c r="T2" s="4"/>
    </row>
    <row r="3" spans="1:21" x14ac:dyDescent="0.25">
      <c r="G3" s="1"/>
      <c r="H3" s="5"/>
      <c r="T3" s="5"/>
    </row>
    <row r="4" spans="1:21" x14ac:dyDescent="0.25">
      <c r="A4" s="6"/>
    </row>
    <row r="5" spans="1:21" s="7" customFormat="1" x14ac:dyDescent="0.25">
      <c r="A5" s="6" t="s">
        <v>58</v>
      </c>
      <c r="B5" s="2"/>
    </row>
    <row r="6" spans="1:21" s="7" customFormat="1" x14ac:dyDescent="0.25">
      <c r="A6" s="6"/>
      <c r="B6" s="2"/>
    </row>
    <row r="7" spans="1:21" s="7" customFormat="1" x14ac:dyDescent="0.25">
      <c r="A7" s="1" t="s">
        <v>59</v>
      </c>
      <c r="U7" s="6"/>
    </row>
    <row r="8" spans="1:21" s="7" customFormat="1" x14ac:dyDescent="0.25">
      <c r="A8" s="1" t="s">
        <v>60</v>
      </c>
      <c r="B8" s="1"/>
      <c r="S8" s="6"/>
    </row>
    <row r="9" spans="1:21" s="7" customFormat="1" x14ac:dyDescent="0.25">
      <c r="A9" s="1" t="s">
        <v>61</v>
      </c>
      <c r="L9" s="6"/>
      <c r="N9" s="6"/>
    </row>
    <row r="10" spans="1:21" x14ac:dyDescent="0.25">
      <c r="Q10" s="1"/>
      <c r="R10" s="1"/>
    </row>
    <row r="11" spans="1:21" s="6" customFormat="1" x14ac:dyDescent="0.25">
      <c r="A11" s="8"/>
      <c r="B11" s="9" t="s">
        <v>0</v>
      </c>
      <c r="C11" s="9">
        <v>2022</v>
      </c>
      <c r="D11" s="9">
        <v>2023</v>
      </c>
      <c r="E11" s="9">
        <v>2024</v>
      </c>
      <c r="F11" s="10" t="s">
        <v>1</v>
      </c>
      <c r="G11" s="11"/>
    </row>
    <row r="12" spans="1:21" s="15" customFormat="1" ht="31.5" x14ac:dyDescent="0.25">
      <c r="A12" s="12" t="s">
        <v>2</v>
      </c>
      <c r="B12" s="13" t="s">
        <v>3</v>
      </c>
      <c r="C12" s="14" t="s">
        <v>4</v>
      </c>
      <c r="D12" s="14" t="s">
        <v>4</v>
      </c>
      <c r="E12" s="14" t="s">
        <v>4</v>
      </c>
      <c r="F12" s="14" t="s">
        <v>4</v>
      </c>
    </row>
    <row r="13" spans="1:21" s="19" customFormat="1" x14ac:dyDescent="0.25">
      <c r="A13" s="16" t="s">
        <v>5</v>
      </c>
      <c r="B13" s="17">
        <v>2</v>
      </c>
      <c r="C13" s="17">
        <v>3</v>
      </c>
      <c r="D13" s="17">
        <v>3</v>
      </c>
      <c r="E13" s="17">
        <v>3</v>
      </c>
      <c r="F13" s="18">
        <v>9</v>
      </c>
    </row>
    <row r="14" spans="1:21" s="6" customFormat="1" x14ac:dyDescent="0.25">
      <c r="A14" s="20" t="s">
        <v>5</v>
      </c>
      <c r="B14" s="64" t="s">
        <v>6</v>
      </c>
      <c r="C14" s="21">
        <f>C15+C17+C23+C26</f>
        <v>1174600</v>
      </c>
      <c r="D14" s="21">
        <f t="shared" ref="D14:E14" si="0">D15+D17+D23+D26</f>
        <v>2010300</v>
      </c>
      <c r="E14" s="21">
        <f t="shared" si="0"/>
        <v>3003000</v>
      </c>
      <c r="F14" s="21">
        <f>F15+F17+F23+F26</f>
        <v>6187900</v>
      </c>
      <c r="G14" s="22"/>
    </row>
    <row r="15" spans="1:21" s="6" customFormat="1" x14ac:dyDescent="0.25">
      <c r="A15" s="20" t="s">
        <v>7</v>
      </c>
      <c r="B15" s="64" t="s">
        <v>8</v>
      </c>
      <c r="C15" s="21">
        <f t="shared" ref="C15:E15" si="1">C16</f>
        <v>17000</v>
      </c>
      <c r="D15" s="21">
        <f t="shared" si="1"/>
        <v>32000</v>
      </c>
      <c r="E15" s="21">
        <f t="shared" si="1"/>
        <v>48000</v>
      </c>
      <c r="F15" s="21">
        <f>SUM(C15:E15)</f>
        <v>97000</v>
      </c>
      <c r="G15" s="22"/>
    </row>
    <row r="16" spans="1:21" x14ac:dyDescent="0.25">
      <c r="A16" s="20" t="s">
        <v>9</v>
      </c>
      <c r="B16" s="65" t="s">
        <v>10</v>
      </c>
      <c r="C16" s="21">
        <v>17000</v>
      </c>
      <c r="D16" s="21">
        <v>32000</v>
      </c>
      <c r="E16" s="21">
        <v>48000</v>
      </c>
      <c r="F16" s="21">
        <f>SUM(C16:E16)</f>
        <v>97000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6" customFormat="1" ht="47.25" x14ac:dyDescent="0.25">
      <c r="A17" s="20" t="s">
        <v>11</v>
      </c>
      <c r="B17" s="64" t="s">
        <v>12</v>
      </c>
      <c r="C17" s="21">
        <f>C18+C19</f>
        <v>0</v>
      </c>
      <c r="D17" s="21">
        <f t="shared" ref="D17:E17" si="2">D18+D19</f>
        <v>289600</v>
      </c>
      <c r="E17" s="21">
        <f t="shared" si="2"/>
        <v>1030000</v>
      </c>
      <c r="F17" s="21">
        <f>F18+F19</f>
        <v>1319600</v>
      </c>
    </row>
    <row r="18" spans="1:18" x14ac:dyDescent="0.25">
      <c r="A18" s="20" t="s">
        <v>13</v>
      </c>
      <c r="B18" s="65" t="s">
        <v>10</v>
      </c>
      <c r="C18" s="21">
        <v>0</v>
      </c>
      <c r="D18" s="21">
        <v>241000</v>
      </c>
      <c r="E18" s="21">
        <v>840000</v>
      </c>
      <c r="F18" s="21">
        <f t="shared" ref="F18:F31" si="3">SUM(C18:E18)</f>
        <v>1081000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20" t="s">
        <v>14</v>
      </c>
      <c r="B19" s="65" t="s">
        <v>15</v>
      </c>
      <c r="C19" s="21">
        <f t="shared" ref="C19" si="4">SUM(C20:C22)</f>
        <v>0</v>
      </c>
      <c r="D19" s="21">
        <v>48600</v>
      </c>
      <c r="E19" s="21">
        <f t="shared" ref="E19" si="5">SUM(E20:E22)</f>
        <v>190000</v>
      </c>
      <c r="F19" s="21">
        <f t="shared" si="3"/>
        <v>238600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3" t="s">
        <v>16</v>
      </c>
      <c r="B20" s="26" t="s">
        <v>17</v>
      </c>
      <c r="C20" s="66">
        <v>0</v>
      </c>
      <c r="D20" s="66">
        <v>42000</v>
      </c>
      <c r="E20" s="66">
        <v>130800</v>
      </c>
      <c r="F20" s="21">
        <f>SUM(C20:E20)</f>
        <v>172800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23" t="s">
        <v>18</v>
      </c>
      <c r="B21" s="67" t="s">
        <v>19</v>
      </c>
      <c r="C21" s="66">
        <v>0</v>
      </c>
      <c r="D21" s="66">
        <v>3300</v>
      </c>
      <c r="E21" s="66">
        <v>47200</v>
      </c>
      <c r="F21" s="21">
        <f>SUM(C21:E21)</f>
        <v>50500</v>
      </c>
      <c r="G21" s="1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23" t="s">
        <v>20</v>
      </c>
      <c r="B22" s="67" t="s">
        <v>21</v>
      </c>
      <c r="C22" s="66">
        <v>0</v>
      </c>
      <c r="D22" s="66">
        <v>3300</v>
      </c>
      <c r="E22" s="66">
        <v>12000</v>
      </c>
      <c r="F22" s="21">
        <f>SUM(C22:E22)</f>
        <v>15300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78.75" x14ac:dyDescent="0.25">
      <c r="A23" s="20" t="s">
        <v>22</v>
      </c>
      <c r="B23" s="64" t="s">
        <v>23</v>
      </c>
      <c r="C23" s="21">
        <f t="shared" ref="C23:E23" si="6">C24</f>
        <v>0</v>
      </c>
      <c r="D23" s="21">
        <f t="shared" si="6"/>
        <v>17200</v>
      </c>
      <c r="E23" s="21">
        <f t="shared" si="6"/>
        <v>100000</v>
      </c>
      <c r="F23" s="21">
        <f>SUM(C23:E23)</f>
        <v>117200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20" t="s">
        <v>24</v>
      </c>
      <c r="B24" s="65" t="s">
        <v>15</v>
      </c>
      <c r="C24" s="21">
        <f t="shared" ref="C24:E24" si="7">SUM(C25:C25)</f>
        <v>0</v>
      </c>
      <c r="D24" s="21">
        <f t="shared" si="7"/>
        <v>17200</v>
      </c>
      <c r="E24" s="21">
        <f t="shared" si="7"/>
        <v>100000</v>
      </c>
      <c r="F24" s="21">
        <f t="shared" si="3"/>
        <v>117200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2" customFormat="1" ht="47.25" x14ac:dyDescent="0.25">
      <c r="A25" s="25" t="s">
        <v>25</v>
      </c>
      <c r="B25" s="26" t="s">
        <v>26</v>
      </c>
      <c r="C25" s="68">
        <v>0</v>
      </c>
      <c r="D25" s="68">
        <v>17200</v>
      </c>
      <c r="E25" s="68">
        <v>100000</v>
      </c>
      <c r="F25" s="21">
        <f t="shared" si="3"/>
        <v>117200</v>
      </c>
      <c r="I25" s="27"/>
    </row>
    <row r="26" spans="1:18" ht="47.25" x14ac:dyDescent="0.25">
      <c r="A26" s="20" t="s">
        <v>27</v>
      </c>
      <c r="B26" s="28" t="s">
        <v>28</v>
      </c>
      <c r="C26" s="21">
        <f>SUM(C27+C28)</f>
        <v>1157600</v>
      </c>
      <c r="D26" s="21">
        <f>SUM(D27+D28)</f>
        <v>1671500</v>
      </c>
      <c r="E26" s="21">
        <f>SUM(E27+E28)</f>
        <v>1825000</v>
      </c>
      <c r="F26" s="21">
        <f>SUM(C26:E26)</f>
        <v>4654100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20" t="s">
        <v>29</v>
      </c>
      <c r="B27" s="28" t="s">
        <v>10</v>
      </c>
      <c r="C27" s="21">
        <v>334000</v>
      </c>
      <c r="D27" s="21">
        <v>368500</v>
      </c>
      <c r="E27" s="21">
        <v>375000</v>
      </c>
      <c r="F27" s="21">
        <f t="shared" si="3"/>
        <v>1077500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20" t="s">
        <v>30</v>
      </c>
      <c r="B28" s="65" t="s">
        <v>15</v>
      </c>
      <c r="C28" s="21">
        <f t="shared" ref="C28:E28" si="8">SUM(C29)</f>
        <v>823600</v>
      </c>
      <c r="D28" s="21">
        <f t="shared" si="8"/>
        <v>1303000</v>
      </c>
      <c r="E28" s="21">
        <f t="shared" si="8"/>
        <v>1450000</v>
      </c>
      <c r="F28" s="21">
        <f t="shared" si="3"/>
        <v>3576600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" customFormat="1" ht="31.5" x14ac:dyDescent="0.25">
      <c r="A29" s="25" t="s">
        <v>31</v>
      </c>
      <c r="B29" s="69" t="s">
        <v>28</v>
      </c>
      <c r="C29" s="68">
        <v>823600</v>
      </c>
      <c r="D29" s="68">
        <v>1303000</v>
      </c>
      <c r="E29" s="68">
        <v>1450000</v>
      </c>
      <c r="F29" s="21">
        <f>SUM(C29:E29)</f>
        <v>3576600</v>
      </c>
      <c r="I29" s="27"/>
    </row>
    <row r="30" spans="1:18" s="6" customFormat="1" x14ac:dyDescent="0.25">
      <c r="A30" s="20" t="s">
        <v>32</v>
      </c>
      <c r="B30" s="64" t="s">
        <v>33</v>
      </c>
      <c r="C30" s="21">
        <f>SUM(C32*15%)</f>
        <v>52650</v>
      </c>
      <c r="D30" s="21">
        <f t="shared" ref="D30:E30" si="9">SUM(D32*15%)</f>
        <v>96225</v>
      </c>
      <c r="E30" s="21">
        <f t="shared" si="9"/>
        <v>189450</v>
      </c>
      <c r="F30" s="21">
        <f>SUM(C30:E30)</f>
        <v>338325</v>
      </c>
    </row>
    <row r="31" spans="1:18" s="6" customFormat="1" x14ac:dyDescent="0.25">
      <c r="A31" s="20" t="s">
        <v>35</v>
      </c>
      <c r="B31" s="64" t="s">
        <v>36</v>
      </c>
      <c r="C31" s="29">
        <f t="shared" ref="C31:E31" si="10">C30+C14</f>
        <v>1227250</v>
      </c>
      <c r="D31" s="29">
        <f t="shared" si="10"/>
        <v>2106525</v>
      </c>
      <c r="E31" s="29">
        <f t="shared" si="10"/>
        <v>3192450</v>
      </c>
      <c r="F31" s="21">
        <f t="shared" si="3"/>
        <v>6526225</v>
      </c>
    </row>
    <row r="32" spans="1:18" s="6" customFormat="1" x14ac:dyDescent="0.25">
      <c r="A32" s="20" t="s">
        <v>37</v>
      </c>
      <c r="B32" s="64" t="s">
        <v>38</v>
      </c>
      <c r="C32" s="29">
        <f t="shared" ref="C32:E32" si="11">C16+C18+C27</f>
        <v>351000</v>
      </c>
      <c r="D32" s="29">
        <f t="shared" si="11"/>
        <v>641500</v>
      </c>
      <c r="E32" s="29">
        <f t="shared" si="11"/>
        <v>1263000</v>
      </c>
      <c r="F32" s="21">
        <f>SUM(C32:E32)</f>
        <v>2255500</v>
      </c>
    </row>
    <row r="33" spans="1:18" x14ac:dyDescent="0.25">
      <c r="A33" s="20" t="s">
        <v>39</v>
      </c>
      <c r="B33" s="64" t="s">
        <v>40</v>
      </c>
      <c r="C33" s="30">
        <f>C34-C31</f>
        <v>18962336</v>
      </c>
      <c r="D33" s="30">
        <f>C33-D31</f>
        <v>16855811</v>
      </c>
      <c r="E33" s="30">
        <f>D33-E31</f>
        <v>13663361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20" t="s">
        <v>41</v>
      </c>
      <c r="B34" s="64" t="s">
        <v>42</v>
      </c>
      <c r="C34" s="29">
        <v>20189586</v>
      </c>
      <c r="D34" s="70"/>
      <c r="E34" s="7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59"/>
      <c r="B35" s="60"/>
      <c r="C35" s="61"/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59"/>
      <c r="B36" s="62"/>
      <c r="C36" s="63"/>
      <c r="D36" s="24"/>
      <c r="E36" s="24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31"/>
      <c r="B37" s="9" t="s">
        <v>0</v>
      </c>
      <c r="C37" s="71">
        <v>2022</v>
      </c>
      <c r="D37" s="72"/>
      <c r="E37" s="71">
        <v>2023</v>
      </c>
      <c r="F37" s="72"/>
      <c r="G37" s="71">
        <v>2024</v>
      </c>
      <c r="H37" s="72"/>
      <c r="I37" s="71">
        <v>2025</v>
      </c>
      <c r="J37" s="72"/>
      <c r="K37" s="71">
        <v>2026</v>
      </c>
      <c r="L37" s="72"/>
      <c r="M37" s="71">
        <v>2027</v>
      </c>
      <c r="N37" s="72"/>
      <c r="O37" s="1"/>
      <c r="P37" s="1"/>
      <c r="Q37" s="1"/>
      <c r="R37" s="1"/>
    </row>
    <row r="38" spans="1:18" s="35" customFormat="1" ht="47.25" x14ac:dyDescent="0.25">
      <c r="A38" s="32" t="s">
        <v>43</v>
      </c>
      <c r="B38" s="33" t="s">
        <v>44</v>
      </c>
      <c r="C38" s="34" t="s">
        <v>45</v>
      </c>
      <c r="D38" s="34" t="s">
        <v>46</v>
      </c>
      <c r="E38" s="34" t="s">
        <v>45</v>
      </c>
      <c r="F38" s="34" t="s">
        <v>46</v>
      </c>
      <c r="G38" s="34" t="s">
        <v>45</v>
      </c>
      <c r="H38" s="34" t="s">
        <v>46</v>
      </c>
      <c r="I38" s="34" t="s">
        <v>45</v>
      </c>
      <c r="J38" s="34" t="s">
        <v>46</v>
      </c>
      <c r="K38" s="34" t="s">
        <v>45</v>
      </c>
      <c r="L38" s="34" t="s">
        <v>46</v>
      </c>
      <c r="M38" s="34" t="s">
        <v>45</v>
      </c>
      <c r="N38" s="34" t="s">
        <v>46</v>
      </c>
      <c r="O38" s="34" t="s">
        <v>1</v>
      </c>
      <c r="P38" s="34" t="s">
        <v>46</v>
      </c>
      <c r="R38" s="36"/>
    </row>
    <row r="39" spans="1:18" s="6" customFormat="1" ht="31.5" x14ac:dyDescent="0.25">
      <c r="A39" s="37">
        <v>1</v>
      </c>
      <c r="B39" s="38" t="s">
        <v>47</v>
      </c>
      <c r="C39" s="39">
        <f>C40+C43</f>
        <v>1227250</v>
      </c>
      <c r="D39" s="40"/>
      <c r="E39" s="39">
        <f>SUM(E40+E43)</f>
        <v>2106525</v>
      </c>
      <c r="F39" s="40"/>
      <c r="G39" s="39">
        <f>SUM(G40+G43)</f>
        <v>3192450</v>
      </c>
      <c r="H39" s="40"/>
      <c r="I39" s="39">
        <f>SUM(I40+I43)</f>
        <v>4482927.5</v>
      </c>
      <c r="J39" s="40"/>
      <c r="K39" s="39">
        <f>SUM(K40+K43)</f>
        <v>4558300</v>
      </c>
      <c r="L39" s="40"/>
      <c r="M39" s="39">
        <f>SUM(M40+M43)</f>
        <v>4622133.5</v>
      </c>
      <c r="N39" s="40"/>
      <c r="O39" s="39">
        <f>SUM(O40+O43)</f>
        <v>20189586</v>
      </c>
      <c r="P39" s="40"/>
    </row>
    <row r="40" spans="1:18" s="6" customFormat="1" x14ac:dyDescent="0.25">
      <c r="A40" s="37">
        <v>2</v>
      </c>
      <c r="B40" s="41" t="s">
        <v>48</v>
      </c>
      <c r="C40" s="39">
        <f>SUM(C41+C42)</f>
        <v>1227250</v>
      </c>
      <c r="D40" s="42">
        <f>C40/C39</f>
        <v>1</v>
      </c>
      <c r="E40" s="39">
        <f>D31</f>
        <v>2106525</v>
      </c>
      <c r="F40" s="42">
        <f>E40/E39</f>
        <v>1</v>
      </c>
      <c r="G40" s="39">
        <f>E31</f>
        <v>3192450</v>
      </c>
      <c r="H40" s="42">
        <f>G40/G39</f>
        <v>1</v>
      </c>
      <c r="I40" s="39">
        <v>4482927.5</v>
      </c>
      <c r="J40" s="42">
        <f>I40/I39</f>
        <v>1</v>
      </c>
      <c r="K40" s="39">
        <v>4558300</v>
      </c>
      <c r="L40" s="42">
        <f>K40/K39</f>
        <v>1</v>
      </c>
      <c r="M40" s="39">
        <v>4622133.5</v>
      </c>
      <c r="N40" s="42">
        <f>M40/M39</f>
        <v>1</v>
      </c>
      <c r="O40" s="39">
        <f>C40+E40+G40+I40+K40+M40</f>
        <v>20189586</v>
      </c>
      <c r="P40" s="42">
        <f>O40/O39</f>
        <v>1</v>
      </c>
    </row>
    <row r="41" spans="1:18" s="7" customFormat="1" x14ac:dyDescent="0.25">
      <c r="A41" s="43" t="s">
        <v>34</v>
      </c>
      <c r="B41" s="44" t="s">
        <v>49</v>
      </c>
      <c r="C41" s="45">
        <f>C31*70%</f>
        <v>859075</v>
      </c>
      <c r="D41" s="42">
        <f>C41/C40</f>
        <v>0.7</v>
      </c>
      <c r="E41" s="45">
        <f>E40*0.7</f>
        <v>1474567.5</v>
      </c>
      <c r="F41" s="42">
        <v>0.7</v>
      </c>
      <c r="G41" s="45">
        <f>G40*0.7</f>
        <v>2234715</v>
      </c>
      <c r="H41" s="42">
        <v>0.7</v>
      </c>
      <c r="I41" s="45">
        <f>I40*0.7</f>
        <v>3138049.25</v>
      </c>
      <c r="J41" s="42">
        <v>0.7</v>
      </c>
      <c r="K41" s="45">
        <f>K40*0.7</f>
        <v>3190810</v>
      </c>
      <c r="L41" s="42">
        <v>0.7</v>
      </c>
      <c r="M41" s="45">
        <f>M40*0.7</f>
        <v>3235493.4499999997</v>
      </c>
      <c r="N41" s="42">
        <v>0.7</v>
      </c>
      <c r="O41" s="39">
        <f>I41+G41+E41+C41+M41+K41</f>
        <v>14132710.199999999</v>
      </c>
      <c r="P41" s="42">
        <f>O41/O40</f>
        <v>0.7</v>
      </c>
      <c r="Q41" s="3"/>
    </row>
    <row r="42" spans="1:18" s="48" customFormat="1" x14ac:dyDescent="0.25">
      <c r="A42" s="43" t="s">
        <v>50</v>
      </c>
      <c r="B42" s="46" t="s">
        <v>51</v>
      </c>
      <c r="C42" s="47">
        <f>C31*30%</f>
        <v>368175</v>
      </c>
      <c r="D42" s="42">
        <f>C42/C40</f>
        <v>0.3</v>
      </c>
      <c r="E42" s="47">
        <f>E40*0.3</f>
        <v>631957.5</v>
      </c>
      <c r="F42" s="42">
        <v>0.3</v>
      </c>
      <c r="G42" s="47">
        <f>G40*0.3</f>
        <v>957735</v>
      </c>
      <c r="H42" s="42">
        <v>0.3</v>
      </c>
      <c r="I42" s="47">
        <f>I40*0.3</f>
        <v>1344878.25</v>
      </c>
      <c r="J42" s="42">
        <v>0.3</v>
      </c>
      <c r="K42" s="47">
        <f>K40*0.3</f>
        <v>1367490</v>
      </c>
      <c r="L42" s="42">
        <v>0.3</v>
      </c>
      <c r="M42" s="47">
        <f>M40*0.3</f>
        <v>1386640.05</v>
      </c>
      <c r="N42" s="42">
        <v>0.3</v>
      </c>
      <c r="O42" s="29">
        <f>I42+G42+E42+C42+M42+K42</f>
        <v>6056875.7999999998</v>
      </c>
      <c r="P42" s="42">
        <f>O42/O40</f>
        <v>0.3</v>
      </c>
    </row>
    <row r="43" spans="1:18" s="6" customFormat="1" ht="31.5" x14ac:dyDescent="0.25">
      <c r="A43" s="49">
        <v>3</v>
      </c>
      <c r="B43" s="50" t="s">
        <v>52</v>
      </c>
      <c r="C43" s="51">
        <v>0</v>
      </c>
      <c r="D43" s="42">
        <f>C43/C39</f>
        <v>0</v>
      </c>
      <c r="E43" s="51">
        <v>0</v>
      </c>
      <c r="F43" s="42">
        <f>E43/E39</f>
        <v>0</v>
      </c>
      <c r="G43" s="51">
        <v>0</v>
      </c>
      <c r="H43" s="42">
        <f>G43/G39</f>
        <v>0</v>
      </c>
      <c r="I43" s="51">
        <v>0</v>
      </c>
      <c r="J43" s="42">
        <f>I43/I39</f>
        <v>0</v>
      </c>
      <c r="K43" s="51">
        <v>0</v>
      </c>
      <c r="L43" s="42">
        <f>K43/K39</f>
        <v>0</v>
      </c>
      <c r="M43" s="51">
        <v>0</v>
      </c>
      <c r="N43" s="42">
        <f>M43/M39</f>
        <v>0</v>
      </c>
      <c r="O43" s="51">
        <f>I43+G43+E43+C43</f>
        <v>0</v>
      </c>
      <c r="P43" s="42">
        <f>O43/O39</f>
        <v>0</v>
      </c>
    </row>
    <row r="44" spans="1:18" s="7" customFormat="1" x14ac:dyDescent="0.25">
      <c r="A44" s="52" t="s">
        <v>53</v>
      </c>
      <c r="B44" s="53" t="s">
        <v>54</v>
      </c>
      <c r="C44" s="54">
        <v>0</v>
      </c>
      <c r="D44" s="74"/>
      <c r="E44" s="54">
        <v>0</v>
      </c>
      <c r="F44" s="74"/>
      <c r="G44" s="54">
        <v>0</v>
      </c>
      <c r="H44" s="74"/>
      <c r="I44" s="54"/>
      <c r="J44" s="74"/>
      <c r="K44" s="54"/>
      <c r="L44" s="55"/>
      <c r="M44" s="54"/>
      <c r="N44" s="55"/>
      <c r="O44" s="51">
        <f>I44+G44+E44+C44</f>
        <v>0</v>
      </c>
      <c r="P44" s="74"/>
      <c r="Q44" s="3"/>
    </row>
    <row r="45" spans="1:18" s="7" customFormat="1" x14ac:dyDescent="0.25">
      <c r="A45" s="52" t="s">
        <v>55</v>
      </c>
      <c r="B45" s="53" t="s">
        <v>56</v>
      </c>
      <c r="C45" s="54">
        <v>0</v>
      </c>
      <c r="D45" s="75"/>
      <c r="E45" s="54">
        <v>0</v>
      </c>
      <c r="F45" s="75"/>
      <c r="G45" s="54">
        <v>0</v>
      </c>
      <c r="H45" s="75"/>
      <c r="I45" s="54">
        <v>0</v>
      </c>
      <c r="J45" s="75"/>
      <c r="K45" s="54">
        <v>0</v>
      </c>
      <c r="L45" s="56"/>
      <c r="M45" s="54">
        <v>0</v>
      </c>
      <c r="N45" s="56"/>
      <c r="O45" s="51">
        <f>I45+G45+E45+C45</f>
        <v>0</v>
      </c>
      <c r="P45" s="75"/>
      <c r="Q45" s="57"/>
    </row>
    <row r="46" spans="1:18" x14ac:dyDescent="0.25">
      <c r="B46" s="1"/>
    </row>
    <row r="47" spans="1:18" x14ac:dyDescent="0.25">
      <c r="B47" s="1"/>
    </row>
    <row r="48" spans="1:18" x14ac:dyDescent="0.25">
      <c r="A48" s="58"/>
      <c r="B48" s="1"/>
    </row>
    <row r="49" spans="1:18" x14ac:dyDescent="0.25">
      <c r="A49" s="58"/>
      <c r="B49" s="1"/>
    </row>
    <row r="50" spans="1:18" x14ac:dyDescent="0.25">
      <c r="A50" s="58"/>
      <c r="B50" s="1"/>
    </row>
    <row r="51" spans="1:18" x14ac:dyDescent="0.25">
      <c r="A51" s="58"/>
      <c r="B51" s="1"/>
    </row>
    <row r="52" spans="1:18" x14ac:dyDescent="0.25">
      <c r="A52" s="58"/>
      <c r="B52" s="1"/>
    </row>
    <row r="53" spans="1:18" x14ac:dyDescent="0.25">
      <c r="A53" s="58"/>
      <c r="B53" s="1"/>
    </row>
    <row r="54" spans="1:18" x14ac:dyDescent="0.25">
      <c r="A54" s="58"/>
    </row>
    <row r="55" spans="1:18" x14ac:dyDescent="0.25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5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5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5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5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5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5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5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5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58"/>
      <c r="B64" s="1"/>
    </row>
    <row r="65" spans="1:2" x14ac:dyDescent="0.25">
      <c r="A65" s="58"/>
      <c r="B65" s="1"/>
    </row>
    <row r="66" spans="1:2" x14ac:dyDescent="0.25">
      <c r="A66" s="58"/>
      <c r="B66" s="1"/>
    </row>
    <row r="67" spans="1:2" x14ac:dyDescent="0.25">
      <c r="A67" s="58"/>
      <c r="B67" s="1"/>
    </row>
    <row r="68" spans="1:2" x14ac:dyDescent="0.25">
      <c r="A68" s="58"/>
      <c r="B68" s="1"/>
    </row>
    <row r="69" spans="1:2" x14ac:dyDescent="0.25">
      <c r="A69" s="58"/>
      <c r="B69" s="1"/>
    </row>
    <row r="70" spans="1:2" x14ac:dyDescent="0.25">
      <c r="A70" s="58"/>
      <c r="B70" s="1"/>
    </row>
    <row r="71" spans="1:2" x14ac:dyDescent="0.25">
      <c r="A71" s="58"/>
      <c r="B71" s="1"/>
    </row>
    <row r="72" spans="1:2" x14ac:dyDescent="0.25">
      <c r="A72" s="58"/>
      <c r="B72" s="1"/>
    </row>
    <row r="73" spans="1:2" x14ac:dyDescent="0.25">
      <c r="A73" s="58"/>
      <c r="B73" s="1"/>
    </row>
    <row r="74" spans="1:2" x14ac:dyDescent="0.25">
      <c r="A74" s="58"/>
      <c r="B74" s="1"/>
    </row>
    <row r="75" spans="1:2" x14ac:dyDescent="0.25">
      <c r="A75" s="58"/>
      <c r="B75" s="1"/>
    </row>
  </sheetData>
  <mergeCells count="12">
    <mergeCell ref="D44:D45"/>
    <mergeCell ref="F44:F45"/>
    <mergeCell ref="H44:H45"/>
    <mergeCell ref="J44:J45"/>
    <mergeCell ref="P44:P45"/>
    <mergeCell ref="K37:L37"/>
    <mergeCell ref="M37:N37"/>
    <mergeCell ref="D1:H1"/>
    <mergeCell ref="C37:D37"/>
    <mergeCell ref="E37:F37"/>
    <mergeCell ref="G37:H37"/>
    <mergeCell ref="I37:J3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 Härm</dc:creator>
  <cp:lastModifiedBy>Pille Penk - MKM</cp:lastModifiedBy>
  <cp:lastPrinted>2023-12-07T10:50:56Z</cp:lastPrinted>
  <dcterms:created xsi:type="dcterms:W3CDTF">2015-06-05T18:17:20Z</dcterms:created>
  <dcterms:modified xsi:type="dcterms:W3CDTF">2024-12-16T14:35:27Z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-1039230645</vt:i4>
  </property>
  <property fmtid="{D5CDD505-2E9C-101B-9397-08002B2CF9AE}" pid="3" name="_NewReviewCycle">
    <vt:lpwstr/>
  </property>
  <property fmtid="{D5CDD505-2E9C-101B-9397-08002B2CF9AE}" pid="4" name="_EmailSubject">
    <vt:lpwstr>B -vorm  2024</vt:lpwstr>
  </property>
  <property fmtid="{D5CDD505-2E9C-101B-9397-08002B2CF9AE}" pid="5" name="_AuthorEmail">
    <vt:lpwstr>Eha.Harm@ti.ee</vt:lpwstr>
  </property>
  <property fmtid="{D5CDD505-2E9C-101B-9397-08002B2CF9AE}" pid="6" name="_AuthorEmailDisplayName">
    <vt:lpwstr>Eha Härm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2024-12-16T12:28:24Z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babafda6-cb64-4861-a8c4-851fca02f4bc</vt:lpwstr>
  </property>
  <property fmtid="{D5CDD505-2E9C-101B-9397-08002B2CF9AE}" pid="14" name="MSIP_Label_defa4170-0d19-0005-0004-bc88714345d2_ContentBits">
    <vt:lpwstr>0</vt:lpwstr>
  </property>
</Properties>
</file>